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106" i="1" l="1"/>
  <c r="F105" i="1"/>
  <c r="F104" i="1"/>
  <c r="G104" i="1" s="1"/>
  <c r="J104" i="1" s="1"/>
  <c r="K104" i="1" s="1"/>
  <c r="M104" i="1" s="1"/>
  <c r="F103" i="1"/>
  <c r="F102" i="1"/>
  <c r="F101" i="1"/>
  <c r="F100" i="1"/>
  <c r="G100" i="1" s="1"/>
  <c r="J100" i="1" s="1"/>
  <c r="K100" i="1" s="1"/>
  <c r="L100" i="1" s="1"/>
  <c r="F99" i="1"/>
  <c r="F98" i="1"/>
  <c r="F97" i="1"/>
  <c r="F96" i="1"/>
  <c r="G96" i="1" s="1"/>
  <c r="J96" i="1" s="1"/>
  <c r="K96" i="1" s="1"/>
  <c r="M96" i="1" s="1"/>
  <c r="F95" i="1"/>
  <c r="D93" i="1"/>
  <c r="E93" i="1" s="1"/>
  <c r="G93" i="1" s="1"/>
  <c r="F90" i="1"/>
  <c r="F89" i="1"/>
  <c r="F88" i="1"/>
  <c r="F87" i="1"/>
  <c r="F86" i="1"/>
  <c r="F85" i="1"/>
  <c r="F84" i="1"/>
  <c r="F83" i="1"/>
  <c r="F82" i="1"/>
  <c r="F81" i="1"/>
  <c r="F80" i="1"/>
  <c r="F79" i="1"/>
  <c r="D77" i="1"/>
  <c r="E77" i="1" s="1"/>
  <c r="G77" i="1" s="1"/>
  <c r="F74" i="1"/>
  <c r="F73" i="1"/>
  <c r="F72" i="1"/>
  <c r="F71" i="1"/>
  <c r="F70" i="1"/>
  <c r="F69" i="1"/>
  <c r="F68" i="1"/>
  <c r="F67" i="1"/>
  <c r="F66" i="1"/>
  <c r="F65" i="1"/>
  <c r="F64" i="1"/>
  <c r="F63" i="1"/>
  <c r="D61" i="1"/>
  <c r="E61" i="1" s="1"/>
  <c r="G61" i="1" s="1"/>
  <c r="F58" i="1"/>
  <c r="F57" i="1"/>
  <c r="F56" i="1"/>
  <c r="F55" i="1"/>
  <c r="F54" i="1"/>
  <c r="F53" i="1"/>
  <c r="F52" i="1"/>
  <c r="F51" i="1"/>
  <c r="F50" i="1"/>
  <c r="F49" i="1"/>
  <c r="F48" i="1"/>
  <c r="F47" i="1"/>
  <c r="D45" i="1"/>
  <c r="E45" i="1" s="1"/>
  <c r="G45" i="1" s="1"/>
  <c r="G42" i="1"/>
  <c r="G41" i="1"/>
  <c r="J41" i="1" s="1"/>
  <c r="K41" i="1" s="1"/>
  <c r="L41" i="1" s="1"/>
  <c r="G40" i="1"/>
  <c r="G39" i="1"/>
  <c r="G38" i="1"/>
  <c r="G37" i="1"/>
  <c r="G36" i="1"/>
  <c r="G35" i="1"/>
  <c r="G34" i="1"/>
  <c r="G33" i="1"/>
  <c r="G32" i="1"/>
  <c r="J39" i="1"/>
  <c r="K39" i="1" s="1"/>
  <c r="M39" i="1" s="1"/>
  <c r="J37" i="1"/>
  <c r="K37" i="1" s="1"/>
  <c r="L37" i="1" s="1"/>
  <c r="J35" i="1"/>
  <c r="K35" i="1" s="1"/>
  <c r="M35" i="1" s="1"/>
  <c r="J33" i="1"/>
  <c r="K33" i="1" s="1"/>
  <c r="M33" i="1" s="1"/>
  <c r="G31" i="1"/>
  <c r="J31" i="1"/>
  <c r="K31" i="1" s="1"/>
  <c r="M31" i="1" s="1"/>
  <c r="F42" i="1"/>
  <c r="F41" i="1"/>
  <c r="F40" i="1"/>
  <c r="F39" i="1"/>
  <c r="F38" i="1"/>
  <c r="F37" i="1"/>
  <c r="F36" i="1"/>
  <c r="F35" i="1"/>
  <c r="F34" i="1"/>
  <c r="F33" i="1"/>
  <c r="F32" i="1"/>
  <c r="F31" i="1"/>
  <c r="G26" i="1"/>
  <c r="G25" i="1"/>
  <c r="J25" i="1" s="1"/>
  <c r="K25" i="1" s="1"/>
  <c r="L25" i="1" s="1"/>
  <c r="G24" i="1"/>
  <c r="G23" i="1"/>
  <c r="G22" i="1"/>
  <c r="G21" i="1"/>
  <c r="G20" i="1"/>
  <c r="G19" i="1"/>
  <c r="G18" i="1"/>
  <c r="G17" i="1"/>
  <c r="G16" i="1"/>
  <c r="G15" i="1"/>
  <c r="D29" i="1"/>
  <c r="E29" i="1" s="1"/>
  <c r="G29" i="1" s="1"/>
  <c r="F21" i="1"/>
  <c r="F26" i="1"/>
  <c r="F22" i="1"/>
  <c r="F25" i="1"/>
  <c r="F24" i="1"/>
  <c r="F20" i="1"/>
  <c r="F23" i="1"/>
  <c r="F16" i="1"/>
  <c r="F17" i="1"/>
  <c r="F18" i="1"/>
  <c r="F19" i="1"/>
  <c r="F15" i="1"/>
  <c r="D12" i="1"/>
  <c r="E12" i="1" s="1"/>
  <c r="G12" i="1" s="1"/>
  <c r="B5" i="1"/>
  <c r="G103" i="1" l="1"/>
  <c r="J103" i="1" s="1"/>
  <c r="K103" i="1" s="1"/>
  <c r="M103" i="1" s="1"/>
  <c r="G99" i="1"/>
  <c r="J99" i="1" s="1"/>
  <c r="K99" i="1" s="1"/>
  <c r="M99" i="1" s="1"/>
  <c r="G95" i="1"/>
  <c r="J95" i="1" s="1"/>
  <c r="K95" i="1" s="1"/>
  <c r="M95" i="1" s="1"/>
  <c r="G105" i="1"/>
  <c r="J105" i="1" s="1"/>
  <c r="K105" i="1" s="1"/>
  <c r="L105" i="1" s="1"/>
  <c r="G101" i="1"/>
  <c r="J101" i="1" s="1"/>
  <c r="K101" i="1" s="1"/>
  <c r="L101" i="1" s="1"/>
  <c r="G97" i="1"/>
  <c r="J97" i="1" s="1"/>
  <c r="K97" i="1" s="1"/>
  <c r="M97" i="1" s="1"/>
  <c r="G98" i="1"/>
  <c r="J98" i="1" s="1"/>
  <c r="K98" i="1" s="1"/>
  <c r="M98" i="1" s="1"/>
  <c r="G102" i="1"/>
  <c r="J102" i="1" s="1"/>
  <c r="K102" i="1" s="1"/>
  <c r="M102" i="1" s="1"/>
  <c r="G106" i="1"/>
  <c r="J106" i="1" s="1"/>
  <c r="K106" i="1" s="1"/>
  <c r="M106" i="1" s="1"/>
  <c r="G82" i="1"/>
  <c r="J82" i="1" s="1"/>
  <c r="K82" i="1" s="1"/>
  <c r="M82" i="1" s="1"/>
  <c r="G87" i="1"/>
  <c r="J87" i="1" s="1"/>
  <c r="K87" i="1" s="1"/>
  <c r="M87" i="1" s="1"/>
  <c r="G83" i="1"/>
  <c r="J83" i="1" s="1"/>
  <c r="K83" i="1" s="1"/>
  <c r="M83" i="1" s="1"/>
  <c r="G79" i="1"/>
  <c r="J79" i="1" s="1"/>
  <c r="K79" i="1" s="1"/>
  <c r="M79" i="1" s="1"/>
  <c r="G89" i="1"/>
  <c r="J89" i="1" s="1"/>
  <c r="K89" i="1" s="1"/>
  <c r="L89" i="1" s="1"/>
  <c r="G85" i="1"/>
  <c r="J85" i="1" s="1"/>
  <c r="K85" i="1" s="1"/>
  <c r="L85" i="1" s="1"/>
  <c r="G81" i="1"/>
  <c r="J81" i="1" s="1"/>
  <c r="K81" i="1" s="1"/>
  <c r="M81" i="1" s="1"/>
  <c r="G86" i="1"/>
  <c r="J86" i="1" s="1"/>
  <c r="K86" i="1" s="1"/>
  <c r="M86" i="1" s="1"/>
  <c r="G90" i="1"/>
  <c r="J90" i="1" s="1"/>
  <c r="K90" i="1" s="1"/>
  <c r="M90" i="1" s="1"/>
  <c r="G80" i="1"/>
  <c r="J80" i="1" s="1"/>
  <c r="K80" i="1" s="1"/>
  <c r="M80" i="1" s="1"/>
  <c r="G84" i="1"/>
  <c r="J84" i="1" s="1"/>
  <c r="K84" i="1" s="1"/>
  <c r="L84" i="1" s="1"/>
  <c r="G88" i="1"/>
  <c r="J88" i="1" s="1"/>
  <c r="K88" i="1" s="1"/>
  <c r="M88" i="1" s="1"/>
  <c r="G74" i="1"/>
  <c r="J74" i="1" s="1"/>
  <c r="K74" i="1" s="1"/>
  <c r="M74" i="1" s="1"/>
  <c r="G68" i="1"/>
  <c r="J68" i="1" s="1"/>
  <c r="K68" i="1" s="1"/>
  <c r="L68" i="1" s="1"/>
  <c r="G55" i="1"/>
  <c r="J55" i="1" s="1"/>
  <c r="K55" i="1" s="1"/>
  <c r="M55" i="1" s="1"/>
  <c r="G51" i="1"/>
  <c r="J51" i="1" s="1"/>
  <c r="K51" i="1" s="1"/>
  <c r="M51" i="1" s="1"/>
  <c r="G47" i="1"/>
  <c r="J47" i="1" s="1"/>
  <c r="K47" i="1" s="1"/>
  <c r="M47" i="1" s="1"/>
  <c r="G57" i="1"/>
  <c r="J57" i="1" s="1"/>
  <c r="K57" i="1" s="1"/>
  <c r="L57" i="1" s="1"/>
  <c r="G53" i="1"/>
  <c r="J53" i="1" s="1"/>
  <c r="K53" i="1" s="1"/>
  <c r="L53" i="1" s="1"/>
  <c r="G49" i="1"/>
  <c r="J49" i="1" s="1"/>
  <c r="K49" i="1" s="1"/>
  <c r="M49" i="1" s="1"/>
  <c r="G50" i="1"/>
  <c r="J50" i="1" s="1"/>
  <c r="K50" i="1" s="1"/>
  <c r="M50" i="1" s="1"/>
  <c r="G54" i="1"/>
  <c r="J54" i="1" s="1"/>
  <c r="K54" i="1" s="1"/>
  <c r="M54" i="1" s="1"/>
  <c r="G48" i="1"/>
  <c r="J48" i="1" s="1"/>
  <c r="K48" i="1" s="1"/>
  <c r="M48" i="1" s="1"/>
  <c r="G52" i="1"/>
  <c r="J52" i="1" s="1"/>
  <c r="K52" i="1" s="1"/>
  <c r="L52" i="1" s="1"/>
  <c r="G56" i="1"/>
  <c r="J56" i="1" s="1"/>
  <c r="K56" i="1" s="1"/>
  <c r="M56" i="1" s="1"/>
  <c r="G58" i="1"/>
  <c r="J58" i="1" s="1"/>
  <c r="K58" i="1" s="1"/>
  <c r="M58" i="1" s="1"/>
  <c r="J42" i="1"/>
  <c r="K42" i="1" s="1"/>
  <c r="M42" i="1" s="1"/>
  <c r="J40" i="1"/>
  <c r="K40" i="1" s="1"/>
  <c r="M40" i="1" s="1"/>
  <c r="J38" i="1"/>
  <c r="K38" i="1" s="1"/>
  <c r="M38" i="1" s="1"/>
  <c r="J36" i="1"/>
  <c r="K36" i="1" s="1"/>
  <c r="L36" i="1" s="1"/>
  <c r="J34" i="1"/>
  <c r="K34" i="1" s="1"/>
  <c r="M34" i="1" s="1"/>
  <c r="J32" i="1"/>
  <c r="K32" i="1" s="1"/>
  <c r="M32" i="1" s="1"/>
  <c r="J20" i="1"/>
  <c r="K20" i="1" s="1"/>
  <c r="L20" i="1" s="1"/>
  <c r="J24" i="1"/>
  <c r="K24" i="1" s="1"/>
  <c r="M24" i="1" s="1"/>
  <c r="J23" i="1"/>
  <c r="K23" i="1" s="1"/>
  <c r="M23" i="1" s="1"/>
  <c r="J26" i="1"/>
  <c r="K26" i="1" s="1"/>
  <c r="M26" i="1" s="1"/>
  <c r="J16" i="1"/>
  <c r="K16" i="1" s="1"/>
  <c r="M16" i="1" s="1"/>
  <c r="J15" i="1"/>
  <c r="K15" i="1" s="1"/>
  <c r="M15" i="1" s="1"/>
  <c r="J18" i="1"/>
  <c r="K18" i="1" s="1"/>
  <c r="M18" i="1" s="1"/>
  <c r="J19" i="1"/>
  <c r="K19" i="1" s="1"/>
  <c r="M19" i="1" s="1"/>
  <c r="J17" i="1"/>
  <c r="K17" i="1" s="1"/>
  <c r="M17" i="1" s="1"/>
  <c r="J21" i="1"/>
  <c r="K21" i="1" s="1"/>
  <c r="L21" i="1" s="1"/>
  <c r="G69" i="1" l="1"/>
  <c r="J69" i="1" s="1"/>
  <c r="K69" i="1" s="1"/>
  <c r="L69" i="1" s="1"/>
  <c r="G71" i="1"/>
  <c r="J71" i="1" s="1"/>
  <c r="K71" i="1" s="1"/>
  <c r="M71" i="1" s="1"/>
  <c r="G72" i="1"/>
  <c r="J72" i="1" s="1"/>
  <c r="K72" i="1" s="1"/>
  <c r="M72" i="1" s="1"/>
  <c r="G70" i="1"/>
  <c r="J70" i="1" s="1"/>
  <c r="K70" i="1" s="1"/>
  <c r="M70" i="1" s="1"/>
  <c r="G73" i="1"/>
  <c r="J73" i="1" s="1"/>
  <c r="K73" i="1" s="1"/>
  <c r="L73" i="1" s="1"/>
  <c r="G66" i="1"/>
  <c r="J66" i="1" s="1"/>
  <c r="K66" i="1" s="1"/>
  <c r="M66" i="1" s="1"/>
  <c r="G63" i="1"/>
  <c r="J63" i="1" s="1"/>
  <c r="K63" i="1" s="1"/>
  <c r="M63" i="1" s="1"/>
  <c r="G64" i="1"/>
  <c r="J64" i="1" s="1"/>
  <c r="K64" i="1" s="1"/>
  <c r="M64" i="1" s="1"/>
  <c r="G65" i="1"/>
  <c r="J65" i="1" s="1"/>
  <c r="K65" i="1" s="1"/>
  <c r="M65" i="1" s="1"/>
  <c r="G67" i="1"/>
  <c r="J67" i="1" s="1"/>
  <c r="K67" i="1" s="1"/>
  <c r="M67" i="1" s="1"/>
  <c r="J22" i="1"/>
  <c r="K22" i="1" s="1"/>
  <c r="M22" i="1" s="1"/>
</calcChain>
</file>

<file path=xl/sharedStrings.xml><?xml version="1.0" encoding="utf-8"?>
<sst xmlns="http://schemas.openxmlformats.org/spreadsheetml/2006/main" count="199" uniqueCount="39">
  <si>
    <t>N</t>
  </si>
  <si>
    <t>AREA</t>
  </si>
  <si>
    <t>1A</t>
  </si>
  <si>
    <t>2A</t>
  </si>
  <si>
    <t>3A</t>
  </si>
  <si>
    <t>4A</t>
  </si>
  <si>
    <t>LX</t>
  </si>
  <si>
    <t>-LX</t>
  </si>
  <si>
    <t>LY</t>
  </si>
  <si>
    <t>-LY</t>
  </si>
  <si>
    <t xml:space="preserve">N. PIL. </t>
  </si>
  <si>
    <t>G+Q</t>
  </si>
  <si>
    <t>p T E</t>
  </si>
  <si>
    <t>P T S</t>
  </si>
  <si>
    <t>CX</t>
  </si>
  <si>
    <t>CY</t>
  </si>
  <si>
    <t>PIL</t>
  </si>
  <si>
    <t>SOLAIO</t>
  </si>
  <si>
    <t>TRAVE EMERGENTE</t>
  </si>
  <si>
    <t>TRAVE A SPESSORE</t>
  </si>
  <si>
    <t>PILASTRO</t>
  </si>
  <si>
    <t>L1</t>
  </si>
  <si>
    <t>L2</t>
  </si>
  <si>
    <t>A PIL</t>
  </si>
  <si>
    <t>Q</t>
  </si>
  <si>
    <t>H</t>
  </si>
  <si>
    <t>N PIL</t>
  </si>
  <si>
    <t>1B</t>
  </si>
  <si>
    <t>2B</t>
  </si>
  <si>
    <t>3B</t>
  </si>
  <si>
    <t>4B</t>
  </si>
  <si>
    <t>1C</t>
  </si>
  <si>
    <t>2C</t>
  </si>
  <si>
    <t>3C</t>
  </si>
  <si>
    <t>4C</t>
  </si>
  <si>
    <t>N CAL</t>
  </si>
  <si>
    <t>L</t>
  </si>
  <si>
    <t>A CM2</t>
  </si>
  <si>
    <t>L REALE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</si>
</sst>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6"/>
  <sheetViews>
    <sheetView tabSelected="1" zoomScale="80" zoomScaleNormal="80" workbookViewId="0">
      <selection activeCell="V83" sqref="V83"/>
    </sheetView>
  </sheetViews>
  <sheetFormatPr defaultRowHeight="15" x14ac:dyDescent="0.25"/>
  <cols>
    <col min="1" max="1" width="7" style="2" bestFit="1" customWidth="1"/>
    <col min="7" max="7" width="10.140625" bestFit="1" customWidth="1"/>
  </cols>
  <sheetData>
    <row r="2" spans="1:14" x14ac:dyDescent="0.25">
      <c r="B2">
        <v>5.6</v>
      </c>
    </row>
    <row r="4" spans="1:14" x14ac:dyDescent="0.25">
      <c r="A4" s="8" t="s">
        <v>17</v>
      </c>
      <c r="B4" s="8"/>
    </row>
    <row r="5" spans="1:14" x14ac:dyDescent="0.25">
      <c r="A5" t="s">
        <v>11</v>
      </c>
      <c r="B5" s="3">
        <f>7.35</f>
        <v>7.35</v>
      </c>
    </row>
    <row r="6" spans="1:14" x14ac:dyDescent="0.25">
      <c r="A6" s="9" t="s">
        <v>18</v>
      </c>
      <c r="B6" s="9"/>
      <c r="C6" s="9"/>
    </row>
    <row r="7" spans="1:14" x14ac:dyDescent="0.25">
      <c r="A7" s="2" t="s">
        <v>12</v>
      </c>
      <c r="B7">
        <v>5</v>
      </c>
    </row>
    <row r="8" spans="1:14" x14ac:dyDescent="0.25">
      <c r="A8" s="9" t="s">
        <v>19</v>
      </c>
      <c r="B8" s="9"/>
      <c r="C8" s="9"/>
    </row>
    <row r="9" spans="1:14" x14ac:dyDescent="0.25">
      <c r="A9" s="2" t="s">
        <v>13</v>
      </c>
      <c r="B9">
        <v>3.75</v>
      </c>
    </row>
    <row r="10" spans="1:14" x14ac:dyDescent="0.25">
      <c r="A10" s="8" t="s">
        <v>20</v>
      </c>
      <c r="B10" s="8"/>
      <c r="C10" s="8"/>
    </row>
    <row r="11" spans="1:14" x14ac:dyDescent="0.25">
      <c r="B11" s="2" t="s">
        <v>21</v>
      </c>
      <c r="C11" s="2" t="s">
        <v>22</v>
      </c>
      <c r="D11" t="s">
        <v>23</v>
      </c>
      <c r="E11" s="2" t="s">
        <v>24</v>
      </c>
      <c r="F11" s="2" t="s">
        <v>25</v>
      </c>
      <c r="G11" s="2" t="s">
        <v>26</v>
      </c>
    </row>
    <row r="12" spans="1:14" x14ac:dyDescent="0.25">
      <c r="A12" s="2" t="s">
        <v>16</v>
      </c>
      <c r="B12">
        <v>0.3</v>
      </c>
      <c r="C12">
        <v>0.4</v>
      </c>
      <c r="D12">
        <f>B12*C12</f>
        <v>0.12</v>
      </c>
      <c r="E12">
        <f>25*D12</f>
        <v>3</v>
      </c>
      <c r="F12">
        <v>3.2</v>
      </c>
      <c r="G12">
        <f>E12*F12</f>
        <v>9.6000000000000014</v>
      </c>
    </row>
    <row r="14" spans="1:14" x14ac:dyDescent="0.25">
      <c r="A14" s="2" t="s">
        <v>10</v>
      </c>
      <c r="B14" t="s">
        <v>6</v>
      </c>
      <c r="C14" s="1" t="s">
        <v>7</v>
      </c>
      <c r="D14" t="s">
        <v>8</v>
      </c>
      <c r="E14" s="1" t="s">
        <v>9</v>
      </c>
      <c r="F14" t="s">
        <v>1</v>
      </c>
      <c r="G14" s="1" t="s">
        <v>0</v>
      </c>
      <c r="H14" t="s">
        <v>14</v>
      </c>
      <c r="I14" s="1" t="s">
        <v>15</v>
      </c>
      <c r="J14" t="s">
        <v>35</v>
      </c>
      <c r="K14" s="1" t="s">
        <v>37</v>
      </c>
      <c r="L14" t="s">
        <v>36</v>
      </c>
      <c r="N14" t="s">
        <v>38</v>
      </c>
    </row>
    <row r="15" spans="1:14" x14ac:dyDescent="0.25">
      <c r="A15" s="2" t="s">
        <v>2</v>
      </c>
      <c r="B15">
        <v>4.8</v>
      </c>
      <c r="C15">
        <v>0</v>
      </c>
      <c r="D15">
        <v>0</v>
      </c>
      <c r="E15">
        <v>4.8</v>
      </c>
      <c r="F15">
        <f>(B15+C15)*(D15+E15)/4</f>
        <v>5.76</v>
      </c>
      <c r="G15" s="4">
        <f>(F15*$B$5)+$G$12+(B15+E15)*$B$7/2</f>
        <v>75.936000000000007</v>
      </c>
      <c r="H15">
        <v>1.1000000000000001</v>
      </c>
      <c r="I15">
        <v>1</v>
      </c>
      <c r="J15" s="4">
        <f>G15*H15*I15</f>
        <v>83.529600000000016</v>
      </c>
      <c r="K15" s="4">
        <f>10*J15/$B$2</f>
        <v>149.16000000000003</v>
      </c>
      <c r="L15" s="5">
        <v>30</v>
      </c>
      <c r="M15" s="5">
        <f>K15/L15</f>
        <v>4.9720000000000004</v>
      </c>
    </row>
    <row r="16" spans="1:14" x14ac:dyDescent="0.25">
      <c r="A16" s="2" t="s">
        <v>3</v>
      </c>
      <c r="B16">
        <v>4.8</v>
      </c>
      <c r="C16">
        <v>0</v>
      </c>
      <c r="D16">
        <v>4.8</v>
      </c>
      <c r="E16">
        <v>4.8</v>
      </c>
      <c r="F16">
        <f t="shared" ref="F16:F23" si="0">(B16+C16)*(D16+E16)/4</f>
        <v>11.52</v>
      </c>
      <c r="G16" s="4">
        <f>(F16*$B$5)+$G$12+(D16+E16)*$B$7/2+B16*$B$9/2</f>
        <v>127.27199999999999</v>
      </c>
      <c r="H16">
        <v>1.1000000000000001</v>
      </c>
      <c r="I16">
        <v>1</v>
      </c>
      <c r="J16" s="4">
        <f t="shared" ref="J16:J26" si="1">G16*H16*I16</f>
        <v>139.9992</v>
      </c>
      <c r="K16" s="4">
        <f t="shared" ref="K16:K26" si="2">10*J16/$B$2</f>
        <v>249.99857142857144</v>
      </c>
      <c r="L16" s="5">
        <v>30</v>
      </c>
      <c r="M16" s="5">
        <f t="shared" ref="M16:M19" si="3">K16/L16</f>
        <v>8.3332857142857151</v>
      </c>
    </row>
    <row r="17" spans="1:14" x14ac:dyDescent="0.25">
      <c r="A17" s="2" t="s">
        <v>4</v>
      </c>
      <c r="B17">
        <v>4.8</v>
      </c>
      <c r="C17">
        <v>0</v>
      </c>
      <c r="D17">
        <v>4.8</v>
      </c>
      <c r="E17">
        <v>4.8</v>
      </c>
      <c r="F17">
        <f t="shared" si="0"/>
        <v>11.52</v>
      </c>
      <c r="G17" s="4">
        <f>(F17*$B$5)+$G$12+(D17+E17)*$B$7/2+B17*$B$9/2</f>
        <v>127.27199999999999</v>
      </c>
      <c r="H17">
        <v>1.1000000000000001</v>
      </c>
      <c r="I17">
        <v>1</v>
      </c>
      <c r="J17" s="4">
        <f t="shared" si="1"/>
        <v>139.9992</v>
      </c>
      <c r="K17" s="4">
        <f t="shared" si="2"/>
        <v>249.99857142857144</v>
      </c>
      <c r="L17" s="5">
        <v>30</v>
      </c>
      <c r="M17" s="5">
        <f t="shared" si="3"/>
        <v>8.3332857142857151</v>
      </c>
    </row>
    <row r="18" spans="1:14" x14ac:dyDescent="0.25">
      <c r="A18" s="2" t="s">
        <v>5</v>
      </c>
      <c r="B18">
        <v>4.8</v>
      </c>
      <c r="C18">
        <v>0</v>
      </c>
      <c r="D18">
        <v>4.8</v>
      </c>
      <c r="E18">
        <v>0</v>
      </c>
      <c r="F18">
        <f t="shared" si="0"/>
        <v>5.76</v>
      </c>
      <c r="G18" s="4">
        <f>(F18*$B$5)+$G$12+(B18+D18)*$B$7/2</f>
        <v>75.936000000000007</v>
      </c>
      <c r="H18">
        <v>1.1000000000000001</v>
      </c>
      <c r="I18">
        <v>1</v>
      </c>
      <c r="J18" s="4">
        <f t="shared" si="1"/>
        <v>83.529600000000016</v>
      </c>
      <c r="K18" s="4">
        <f t="shared" si="2"/>
        <v>149.16000000000003</v>
      </c>
      <c r="L18" s="5">
        <v>30</v>
      </c>
      <c r="M18" s="5">
        <f t="shared" si="3"/>
        <v>4.9720000000000004</v>
      </c>
    </row>
    <row r="19" spans="1:14" x14ac:dyDescent="0.25">
      <c r="A19" s="2" t="s">
        <v>27</v>
      </c>
      <c r="B19">
        <v>4.8</v>
      </c>
      <c r="C19">
        <v>4.8</v>
      </c>
      <c r="D19">
        <v>0</v>
      </c>
      <c r="E19">
        <v>4.8</v>
      </c>
      <c r="F19">
        <f t="shared" si="0"/>
        <v>11.52</v>
      </c>
      <c r="G19" s="4">
        <f>(F19*$B$5)+$G$12+(B19+C19)*$B$7/2+E19*$B$9/2</f>
        <v>127.27199999999999</v>
      </c>
      <c r="H19">
        <v>1.1000000000000001</v>
      </c>
      <c r="I19">
        <v>1</v>
      </c>
      <c r="J19" s="4">
        <f t="shared" si="1"/>
        <v>139.9992</v>
      </c>
      <c r="K19" s="4">
        <f t="shared" si="2"/>
        <v>249.99857142857144</v>
      </c>
      <c r="L19" s="5">
        <v>30</v>
      </c>
      <c r="M19" s="5">
        <f t="shared" si="3"/>
        <v>8.3332857142857151</v>
      </c>
    </row>
    <row r="20" spans="1:14" x14ac:dyDescent="0.25">
      <c r="A20" s="2" t="s">
        <v>28</v>
      </c>
      <c r="B20">
        <v>4.8</v>
      </c>
      <c r="C20">
        <v>4.8</v>
      </c>
      <c r="D20">
        <v>4.8</v>
      </c>
      <c r="E20">
        <v>4.8</v>
      </c>
      <c r="F20">
        <f t="shared" si="0"/>
        <v>23.04</v>
      </c>
      <c r="G20" s="4">
        <f>(F20*$B$5)+$G$12+(B20+E20+D20+C20)*$B$9/2</f>
        <v>214.94399999999999</v>
      </c>
      <c r="H20">
        <v>1.1000000000000001</v>
      </c>
      <c r="I20">
        <v>1</v>
      </c>
      <c r="J20" s="4">
        <f t="shared" si="1"/>
        <v>236.4384</v>
      </c>
      <c r="K20" s="4">
        <f>10*J20/$B$2</f>
        <v>422.2114285714286</v>
      </c>
      <c r="L20" s="5">
        <f>(K20)^0.5</f>
        <v>20.54778403067904</v>
      </c>
      <c r="M20" s="5"/>
      <c r="N20">
        <v>30</v>
      </c>
    </row>
    <row r="21" spans="1:14" x14ac:dyDescent="0.25">
      <c r="A21" s="2" t="s">
        <v>29</v>
      </c>
      <c r="B21">
        <v>4.8</v>
      </c>
      <c r="C21">
        <v>4.8</v>
      </c>
      <c r="D21">
        <v>4.8</v>
      </c>
      <c r="E21">
        <v>4.8</v>
      </c>
      <c r="F21">
        <f t="shared" si="0"/>
        <v>23.04</v>
      </c>
      <c r="G21" s="4">
        <f>(F21*$B$5)+$G$12+(B21+E21+D21+C21)*$B$9/2</f>
        <v>214.94399999999999</v>
      </c>
      <c r="H21">
        <v>1.1000000000000001</v>
      </c>
      <c r="I21">
        <v>1</v>
      </c>
      <c r="J21" s="4">
        <f t="shared" si="1"/>
        <v>236.4384</v>
      </c>
      <c r="K21" s="4">
        <f t="shared" si="2"/>
        <v>422.2114285714286</v>
      </c>
      <c r="L21" s="5">
        <f>(K21)^0.5</f>
        <v>20.54778403067904</v>
      </c>
      <c r="M21" s="5"/>
      <c r="N21" s="7">
        <v>30</v>
      </c>
    </row>
    <row r="22" spans="1:14" x14ac:dyDescent="0.25">
      <c r="A22" s="2" t="s">
        <v>30</v>
      </c>
      <c r="B22">
        <v>4.8</v>
      </c>
      <c r="C22">
        <v>4.8</v>
      </c>
      <c r="D22">
        <v>4.8</v>
      </c>
      <c r="E22">
        <v>0</v>
      </c>
      <c r="F22">
        <f t="shared" si="0"/>
        <v>11.52</v>
      </c>
      <c r="G22" s="4">
        <f>(F22*$B$5)+$G$12+(B22+C22)*$B$7/2+$B$9*D22/2</f>
        <v>127.27199999999999</v>
      </c>
      <c r="H22">
        <v>1.1000000000000001</v>
      </c>
      <c r="I22">
        <v>1</v>
      </c>
      <c r="J22" s="4">
        <f t="shared" si="1"/>
        <v>139.9992</v>
      </c>
      <c r="K22" s="4">
        <f>10*J22/$B$2</f>
        <v>249.99857142857144</v>
      </c>
      <c r="L22" s="5">
        <v>30</v>
      </c>
      <c r="M22" s="5">
        <f>K22/L22</f>
        <v>8.3332857142857151</v>
      </c>
    </row>
    <row r="23" spans="1:14" x14ac:dyDescent="0.25">
      <c r="A23" s="2" t="s">
        <v>31</v>
      </c>
      <c r="B23">
        <v>5</v>
      </c>
      <c r="C23">
        <v>4.8</v>
      </c>
      <c r="D23">
        <v>0</v>
      </c>
      <c r="E23">
        <v>4.8</v>
      </c>
      <c r="F23">
        <f t="shared" si="0"/>
        <v>11.76</v>
      </c>
      <c r="G23" s="4">
        <f>(F23*$B$5)+$G$12+(B23+C23)*$B$7/2+$B$9*E23/2</f>
        <v>129.536</v>
      </c>
      <c r="H23">
        <v>1.1000000000000001</v>
      </c>
      <c r="I23">
        <v>1</v>
      </c>
      <c r="J23" s="4">
        <f t="shared" si="1"/>
        <v>142.48960000000002</v>
      </c>
      <c r="K23" s="4">
        <f t="shared" si="2"/>
        <v>254.44571428571433</v>
      </c>
      <c r="L23" s="5">
        <v>30</v>
      </c>
      <c r="M23" s="5">
        <f t="shared" ref="M23:M26" si="4">K23/L23</f>
        <v>8.4815238095238108</v>
      </c>
    </row>
    <row r="24" spans="1:14" x14ac:dyDescent="0.25">
      <c r="A24" s="2" t="s">
        <v>32</v>
      </c>
      <c r="B24">
        <v>4.8</v>
      </c>
      <c r="C24">
        <v>4.8</v>
      </c>
      <c r="D24">
        <v>4.8</v>
      </c>
      <c r="E24">
        <v>4.8</v>
      </c>
      <c r="F24">
        <f t="shared" ref="F24:F26" si="5">(B24+C24)*(D24+E24)/4</f>
        <v>23.04</v>
      </c>
      <c r="G24" s="4">
        <f>(F24*$B$5)+$G$12+(B24+E24+C24)*$B$9/2+D24*$B$7/2</f>
        <v>217.94399999999999</v>
      </c>
      <c r="H24">
        <v>1.1000000000000001</v>
      </c>
      <c r="I24">
        <v>1</v>
      </c>
      <c r="J24" s="4">
        <f t="shared" si="1"/>
        <v>239.73840000000001</v>
      </c>
      <c r="K24" s="4">
        <f t="shared" si="2"/>
        <v>428.10428571428577</v>
      </c>
      <c r="L24" s="6">
        <v>30</v>
      </c>
      <c r="M24" s="5">
        <f>K24/L24</f>
        <v>14.27014285714286</v>
      </c>
      <c r="N24" s="7">
        <v>40</v>
      </c>
    </row>
    <row r="25" spans="1:14" x14ac:dyDescent="0.25">
      <c r="A25" s="2" t="s">
        <v>33</v>
      </c>
      <c r="B25">
        <v>4.8</v>
      </c>
      <c r="C25">
        <v>4.8</v>
      </c>
      <c r="D25">
        <v>4.8</v>
      </c>
      <c r="E25">
        <v>4.8</v>
      </c>
      <c r="F25">
        <f t="shared" si="5"/>
        <v>23.04</v>
      </c>
      <c r="G25" s="4">
        <f>(F25*$B$5)+$G$12+(B25+E25+D25+C25)*$B$9/2</f>
        <v>214.94399999999999</v>
      </c>
      <c r="H25">
        <v>1.1000000000000001</v>
      </c>
      <c r="I25">
        <v>1</v>
      </c>
      <c r="J25" s="4">
        <f t="shared" si="1"/>
        <v>236.4384</v>
      </c>
      <c r="K25" s="4">
        <f t="shared" si="2"/>
        <v>422.2114285714286</v>
      </c>
      <c r="L25" s="5">
        <f>(K25)^0.5</f>
        <v>20.54778403067904</v>
      </c>
      <c r="M25" s="5"/>
    </row>
    <row r="26" spans="1:14" x14ac:dyDescent="0.25">
      <c r="A26" s="2" t="s">
        <v>34</v>
      </c>
      <c r="B26">
        <v>4.8</v>
      </c>
      <c r="C26">
        <v>4.8</v>
      </c>
      <c r="D26">
        <v>4.8</v>
      </c>
      <c r="E26">
        <v>0</v>
      </c>
      <c r="F26">
        <f t="shared" si="5"/>
        <v>11.52</v>
      </c>
      <c r="G26" s="4">
        <f>(F26*$B$5)+$G$12+(B26+C26)*B7/2+$B$9*D26/2</f>
        <v>127.27199999999999</v>
      </c>
      <c r="H26">
        <v>1.1000000000000001</v>
      </c>
      <c r="I26">
        <v>1</v>
      </c>
      <c r="J26" s="4">
        <f t="shared" si="1"/>
        <v>139.9992</v>
      </c>
      <c r="K26" s="4">
        <f t="shared" si="2"/>
        <v>249.99857142857144</v>
      </c>
      <c r="L26" s="5">
        <v>30</v>
      </c>
      <c r="M26" s="5">
        <f t="shared" si="4"/>
        <v>8.3332857142857151</v>
      </c>
    </row>
    <row r="28" spans="1:14" x14ac:dyDescent="0.25">
      <c r="B28" s="2" t="s">
        <v>21</v>
      </c>
      <c r="C28" s="2" t="s">
        <v>22</v>
      </c>
      <c r="D28" t="s">
        <v>23</v>
      </c>
      <c r="E28" s="2" t="s">
        <v>24</v>
      </c>
      <c r="F28" s="2" t="s">
        <v>25</v>
      </c>
      <c r="G28" s="2" t="s">
        <v>26</v>
      </c>
    </row>
    <row r="29" spans="1:14" x14ac:dyDescent="0.25">
      <c r="A29" s="2" t="s">
        <v>16</v>
      </c>
      <c r="B29">
        <v>0.3</v>
      </c>
      <c r="C29">
        <v>0.4</v>
      </c>
      <c r="D29">
        <f>B29*C29</f>
        <v>0.12</v>
      </c>
      <c r="E29">
        <f>25*D29</f>
        <v>3</v>
      </c>
      <c r="F29">
        <v>3.2</v>
      </c>
      <c r="G29">
        <f>E29*F29</f>
        <v>9.6000000000000014</v>
      </c>
    </row>
    <row r="30" spans="1:14" x14ac:dyDescent="0.25">
      <c r="A30" s="2" t="s">
        <v>10</v>
      </c>
      <c r="B30" t="s">
        <v>6</v>
      </c>
      <c r="C30" s="1" t="s">
        <v>7</v>
      </c>
      <c r="D30" t="s">
        <v>8</v>
      </c>
      <c r="E30" s="1" t="s">
        <v>9</v>
      </c>
      <c r="F30" t="s">
        <v>1</v>
      </c>
      <c r="G30" s="1" t="s">
        <v>0</v>
      </c>
      <c r="H30" t="s">
        <v>14</v>
      </c>
      <c r="I30" s="1" t="s">
        <v>15</v>
      </c>
      <c r="J30" t="s">
        <v>35</v>
      </c>
      <c r="K30" s="1" t="s">
        <v>37</v>
      </c>
      <c r="L30" t="s">
        <v>36</v>
      </c>
      <c r="N30" t="s">
        <v>38</v>
      </c>
    </row>
    <row r="31" spans="1:14" x14ac:dyDescent="0.25">
      <c r="A31" s="2" t="s">
        <v>2</v>
      </c>
      <c r="B31">
        <v>4.8</v>
      </c>
      <c r="C31">
        <v>0</v>
      </c>
      <c r="D31">
        <v>0</v>
      </c>
      <c r="E31">
        <v>4.8</v>
      </c>
      <c r="F31">
        <f>(B31+C31)*(D31+E31)/4</f>
        <v>5.76</v>
      </c>
      <c r="G31" s="4">
        <f>(F31*$B$5)+G29+(B31+E31)*$B$7/2+G15</f>
        <v>151.87200000000001</v>
      </c>
      <c r="H31">
        <v>1.1000000000000001</v>
      </c>
      <c r="I31">
        <v>1</v>
      </c>
      <c r="J31" s="4">
        <f>G31*H31*I31</f>
        <v>167.05920000000003</v>
      </c>
      <c r="K31" s="4">
        <f>10*J31/$B$2</f>
        <v>298.32000000000005</v>
      </c>
      <c r="L31" s="5">
        <v>30</v>
      </c>
      <c r="M31" s="5">
        <f>K31/L31</f>
        <v>9.9440000000000008</v>
      </c>
    </row>
    <row r="32" spans="1:14" x14ac:dyDescent="0.25">
      <c r="A32" s="2" t="s">
        <v>3</v>
      </c>
      <c r="B32">
        <v>4.8</v>
      </c>
      <c r="C32">
        <v>0</v>
      </c>
      <c r="D32">
        <v>4.8</v>
      </c>
      <c r="E32">
        <v>4.8</v>
      </c>
      <c r="F32">
        <f t="shared" ref="F32:F42" si="6">(B32+C32)*(D32+E32)/4</f>
        <v>11.52</v>
      </c>
      <c r="G32" s="4">
        <f>(F32*$B$5)+G29+(D32+E32)*$B$7/2+B32*$B$9/2+G16</f>
        <v>254.54399999999998</v>
      </c>
      <c r="H32">
        <v>1.1000000000000001</v>
      </c>
      <c r="I32">
        <v>1</v>
      </c>
      <c r="J32" s="4">
        <f t="shared" ref="J32:J42" si="7">G32*H32*I32</f>
        <v>279.9984</v>
      </c>
      <c r="K32" s="4">
        <f t="shared" ref="K32:K42" si="8">10*J32/$B$2</f>
        <v>499.99714285714288</v>
      </c>
      <c r="L32" s="5">
        <v>30</v>
      </c>
      <c r="M32" s="5">
        <f t="shared" ref="M32:M35" si="9">K32/L32</f>
        <v>16.66657142857143</v>
      </c>
    </row>
    <row r="33" spans="1:14" x14ac:dyDescent="0.25">
      <c r="A33" s="2" t="s">
        <v>4</v>
      </c>
      <c r="B33">
        <v>4.8</v>
      </c>
      <c r="C33">
        <v>0</v>
      </c>
      <c r="D33">
        <v>4.8</v>
      </c>
      <c r="E33">
        <v>4.8</v>
      </c>
      <c r="F33">
        <f t="shared" si="6"/>
        <v>11.52</v>
      </c>
      <c r="G33" s="4">
        <f>(F33*$B$5)+G29+(D33+E33)*$B$7/2+B33*$B$9/2+G17</f>
        <v>254.54399999999998</v>
      </c>
      <c r="H33">
        <v>1.2</v>
      </c>
      <c r="I33">
        <v>1</v>
      </c>
      <c r="J33" s="4">
        <f t="shared" si="7"/>
        <v>305.45279999999997</v>
      </c>
      <c r="K33" s="4">
        <f t="shared" si="8"/>
        <v>545.45142857142855</v>
      </c>
      <c r="L33" s="5">
        <v>30</v>
      </c>
      <c r="M33" s="5">
        <f t="shared" si="9"/>
        <v>18.181714285714285</v>
      </c>
    </row>
    <row r="34" spans="1:14" x14ac:dyDescent="0.25">
      <c r="A34" s="2" t="s">
        <v>5</v>
      </c>
      <c r="B34">
        <v>4.8</v>
      </c>
      <c r="C34">
        <v>0</v>
      </c>
      <c r="D34">
        <v>4.8</v>
      </c>
      <c r="E34">
        <v>0</v>
      </c>
      <c r="F34">
        <f t="shared" si="6"/>
        <v>5.76</v>
      </c>
      <c r="G34" s="4">
        <f>(F34*$B$5)+G29+(B34+D34)*$B$7/2+G18</f>
        <v>151.87200000000001</v>
      </c>
      <c r="H34">
        <v>1.1000000000000001</v>
      </c>
      <c r="I34">
        <v>1</v>
      </c>
      <c r="J34" s="4">
        <f t="shared" si="7"/>
        <v>167.05920000000003</v>
      </c>
      <c r="K34" s="4">
        <f t="shared" si="8"/>
        <v>298.32000000000005</v>
      </c>
      <c r="L34" s="5">
        <v>30</v>
      </c>
      <c r="M34" s="5">
        <f t="shared" si="9"/>
        <v>9.9440000000000008</v>
      </c>
    </row>
    <row r="35" spans="1:14" x14ac:dyDescent="0.25">
      <c r="A35" s="2" t="s">
        <v>27</v>
      </c>
      <c r="B35">
        <v>4.8</v>
      </c>
      <c r="C35">
        <v>4.8</v>
      </c>
      <c r="D35">
        <v>0</v>
      </c>
      <c r="E35">
        <v>4.8</v>
      </c>
      <c r="F35">
        <f t="shared" si="6"/>
        <v>11.52</v>
      </c>
      <c r="G35" s="4">
        <f>(F35*$B$5)+G29+(B35+C35)*$B$7/2+E35*$B$9/2+G19</f>
        <v>254.54399999999998</v>
      </c>
      <c r="H35">
        <v>1.1000000000000001</v>
      </c>
      <c r="I35">
        <v>1</v>
      </c>
      <c r="J35" s="4">
        <f t="shared" si="7"/>
        <v>279.9984</v>
      </c>
      <c r="K35" s="4">
        <f t="shared" si="8"/>
        <v>499.99714285714288</v>
      </c>
      <c r="L35" s="5">
        <v>30</v>
      </c>
      <c r="M35" s="5">
        <f t="shared" si="9"/>
        <v>16.66657142857143</v>
      </c>
    </row>
    <row r="36" spans="1:14" x14ac:dyDescent="0.25">
      <c r="A36" s="2" t="s">
        <v>28</v>
      </c>
      <c r="B36">
        <v>4.8</v>
      </c>
      <c r="C36">
        <v>4.8</v>
      </c>
      <c r="D36">
        <v>4.8</v>
      </c>
      <c r="E36">
        <v>4.8</v>
      </c>
      <c r="F36">
        <f t="shared" si="6"/>
        <v>23.04</v>
      </c>
      <c r="G36" s="4">
        <f>(F36*$B$5)+G29+(B36+E36+D36+C36)*$B$9/2+G20</f>
        <v>429.88799999999998</v>
      </c>
      <c r="H36">
        <v>1.1000000000000001</v>
      </c>
      <c r="I36">
        <v>1</v>
      </c>
      <c r="J36" s="4">
        <f t="shared" si="7"/>
        <v>472.8768</v>
      </c>
      <c r="K36" s="4">
        <f>10*J36/$B$2</f>
        <v>844.4228571428572</v>
      </c>
      <c r="L36" s="5">
        <f>(K36)^0.5</f>
        <v>29.0589548528996</v>
      </c>
      <c r="M36" s="5"/>
      <c r="N36">
        <v>30</v>
      </c>
    </row>
    <row r="37" spans="1:14" x14ac:dyDescent="0.25">
      <c r="A37" s="2" t="s">
        <v>29</v>
      </c>
      <c r="B37">
        <v>4.8</v>
      </c>
      <c r="C37">
        <v>4.8</v>
      </c>
      <c r="D37">
        <v>4.8</v>
      </c>
      <c r="E37">
        <v>4.8</v>
      </c>
      <c r="F37">
        <f t="shared" si="6"/>
        <v>23.04</v>
      </c>
      <c r="G37" s="4">
        <f>(F37*$B$5)+G29+(B37+E37+D37+C37)*$B$9/2+G21</f>
        <v>429.88799999999998</v>
      </c>
      <c r="H37">
        <v>1.1000000000000001</v>
      </c>
      <c r="I37">
        <v>1</v>
      </c>
      <c r="J37" s="4">
        <f t="shared" si="7"/>
        <v>472.8768</v>
      </c>
      <c r="K37" s="4">
        <f t="shared" si="8"/>
        <v>844.4228571428572</v>
      </c>
      <c r="L37" s="5">
        <f>(K37)^0.5</f>
        <v>29.0589548528996</v>
      </c>
      <c r="M37" s="5"/>
      <c r="N37" s="7">
        <v>30</v>
      </c>
    </row>
    <row r="38" spans="1:14" x14ac:dyDescent="0.25">
      <c r="A38" s="2" t="s">
        <v>30</v>
      </c>
      <c r="B38">
        <v>4.8</v>
      </c>
      <c r="C38">
        <v>4.8</v>
      </c>
      <c r="D38">
        <v>4.8</v>
      </c>
      <c r="E38">
        <v>0</v>
      </c>
      <c r="F38">
        <f t="shared" si="6"/>
        <v>11.52</v>
      </c>
      <c r="G38" s="4">
        <f>(F38*$B$5)+G29+(B38+C38)*$B$7/2+$B$9*D38/2+G22</f>
        <v>254.54399999999998</v>
      </c>
      <c r="H38">
        <v>1.1000000000000001</v>
      </c>
      <c r="I38">
        <v>1</v>
      </c>
      <c r="J38" s="4">
        <f t="shared" si="7"/>
        <v>279.9984</v>
      </c>
      <c r="K38" s="4">
        <f>10*J38/$B$2</f>
        <v>499.99714285714288</v>
      </c>
      <c r="L38" s="5">
        <v>30</v>
      </c>
      <c r="M38" s="5">
        <f>K38/L38</f>
        <v>16.66657142857143</v>
      </c>
    </row>
    <row r="39" spans="1:14" x14ac:dyDescent="0.25">
      <c r="A39" s="2" t="s">
        <v>31</v>
      </c>
      <c r="B39">
        <v>5</v>
      </c>
      <c r="C39">
        <v>4.8</v>
      </c>
      <c r="D39">
        <v>0</v>
      </c>
      <c r="E39">
        <v>4.8</v>
      </c>
      <c r="F39">
        <f t="shared" si="6"/>
        <v>11.76</v>
      </c>
      <c r="G39" s="4">
        <f>(F39*$B$5)+G29+(B39+C39)*$B$7/2+$B$9*E39/2+G23</f>
        <v>259.072</v>
      </c>
      <c r="H39">
        <v>1.1000000000000001</v>
      </c>
      <c r="I39">
        <v>1</v>
      </c>
      <c r="J39" s="4">
        <f t="shared" si="7"/>
        <v>284.97920000000005</v>
      </c>
      <c r="K39" s="4">
        <f t="shared" si="8"/>
        <v>508.89142857142866</v>
      </c>
      <c r="L39" s="5">
        <v>30</v>
      </c>
      <c r="M39" s="5">
        <f t="shared" ref="M39" si="10">K39/L39</f>
        <v>16.963047619047622</v>
      </c>
    </row>
    <row r="40" spans="1:14" x14ac:dyDescent="0.25">
      <c r="A40" s="2" t="s">
        <v>32</v>
      </c>
      <c r="B40">
        <v>4.8</v>
      </c>
      <c r="C40">
        <v>4.8</v>
      </c>
      <c r="D40">
        <v>4.8</v>
      </c>
      <c r="E40">
        <v>4.8</v>
      </c>
      <c r="F40">
        <f t="shared" si="6"/>
        <v>23.04</v>
      </c>
      <c r="G40" s="4">
        <f>(F40*$B$5)+G29+(B40+E40+C40)*$B$9/2+D40*$B$7/2+G24</f>
        <v>435.88799999999998</v>
      </c>
      <c r="H40">
        <v>1.1000000000000001</v>
      </c>
      <c r="I40">
        <v>1.2</v>
      </c>
      <c r="J40" s="4">
        <f t="shared" si="7"/>
        <v>575.37216000000001</v>
      </c>
      <c r="K40" s="4">
        <f t="shared" si="8"/>
        <v>1027.4502857142857</v>
      </c>
      <c r="L40" s="6">
        <v>30</v>
      </c>
      <c r="M40" s="5">
        <f>K40/L40</f>
        <v>34.248342857142852</v>
      </c>
      <c r="N40" s="7">
        <v>40</v>
      </c>
    </row>
    <row r="41" spans="1:14" x14ac:dyDescent="0.25">
      <c r="A41" s="2" t="s">
        <v>33</v>
      </c>
      <c r="B41">
        <v>4.8</v>
      </c>
      <c r="C41">
        <v>4.8</v>
      </c>
      <c r="D41">
        <v>4.8</v>
      </c>
      <c r="E41">
        <v>4.8</v>
      </c>
      <c r="F41">
        <f t="shared" si="6"/>
        <v>23.04</v>
      </c>
      <c r="G41" s="4">
        <f>(F41*$B$5)+G29+(B41+E41+D41+C41)*$B$9/2+G25</f>
        <v>429.88799999999998</v>
      </c>
      <c r="H41">
        <v>1.1000000000000001</v>
      </c>
      <c r="I41">
        <v>1</v>
      </c>
      <c r="J41" s="4">
        <f t="shared" si="7"/>
        <v>472.8768</v>
      </c>
      <c r="K41" s="4">
        <f t="shared" si="8"/>
        <v>844.4228571428572</v>
      </c>
      <c r="L41" s="5">
        <f>(K41)^0.5</f>
        <v>29.0589548528996</v>
      </c>
      <c r="M41" s="5"/>
    </row>
    <row r="42" spans="1:14" x14ac:dyDescent="0.25">
      <c r="A42" s="2" t="s">
        <v>34</v>
      </c>
      <c r="B42">
        <v>4.8</v>
      </c>
      <c r="C42">
        <v>4.8</v>
      </c>
      <c r="D42">
        <v>4.8</v>
      </c>
      <c r="E42">
        <v>0</v>
      </c>
      <c r="F42">
        <f t="shared" si="6"/>
        <v>11.52</v>
      </c>
      <c r="G42" s="4">
        <f>(F42*$B$5)+G29+(B42+C42)*B23/2+$B$9*D42/2+G26</f>
        <v>254.54399999999998</v>
      </c>
      <c r="H42">
        <v>1.1000000000000001</v>
      </c>
      <c r="I42">
        <v>1</v>
      </c>
      <c r="J42" s="4">
        <f t="shared" si="7"/>
        <v>279.9984</v>
      </c>
      <c r="K42" s="4">
        <f t="shared" si="8"/>
        <v>499.99714285714288</v>
      </c>
      <c r="L42" s="5">
        <v>30</v>
      </c>
      <c r="M42" s="5">
        <f t="shared" ref="M42" si="11">K42/L42</f>
        <v>16.66657142857143</v>
      </c>
    </row>
    <row r="44" spans="1:14" x14ac:dyDescent="0.25">
      <c r="B44" s="2" t="s">
        <v>21</v>
      </c>
      <c r="C44" s="2" t="s">
        <v>22</v>
      </c>
      <c r="D44" t="s">
        <v>23</v>
      </c>
      <c r="E44" s="2" t="s">
        <v>24</v>
      </c>
      <c r="F44" s="2" t="s">
        <v>25</v>
      </c>
      <c r="G44" s="2" t="s">
        <v>26</v>
      </c>
    </row>
    <row r="45" spans="1:14" x14ac:dyDescent="0.25">
      <c r="A45" s="2" t="s">
        <v>16</v>
      </c>
      <c r="B45">
        <v>0.4</v>
      </c>
      <c r="C45">
        <v>0.4</v>
      </c>
      <c r="D45">
        <f>B45*C45</f>
        <v>0.16000000000000003</v>
      </c>
      <c r="E45">
        <f>25*D45</f>
        <v>4.0000000000000009</v>
      </c>
      <c r="F45">
        <v>3.2</v>
      </c>
      <c r="G45">
        <f>E45*F45</f>
        <v>12.800000000000004</v>
      </c>
    </row>
    <row r="46" spans="1:14" x14ac:dyDescent="0.25">
      <c r="A46" s="2" t="s">
        <v>10</v>
      </c>
      <c r="B46" t="s">
        <v>6</v>
      </c>
      <c r="C46" s="1" t="s">
        <v>7</v>
      </c>
      <c r="D46" t="s">
        <v>8</v>
      </c>
      <c r="E46" s="1" t="s">
        <v>9</v>
      </c>
      <c r="F46" t="s">
        <v>1</v>
      </c>
      <c r="G46" s="1" t="s">
        <v>0</v>
      </c>
      <c r="H46" t="s">
        <v>14</v>
      </c>
      <c r="I46" s="1" t="s">
        <v>15</v>
      </c>
      <c r="J46" t="s">
        <v>35</v>
      </c>
      <c r="K46" s="1" t="s">
        <v>37</v>
      </c>
      <c r="L46" t="s">
        <v>36</v>
      </c>
      <c r="N46" t="s">
        <v>38</v>
      </c>
    </row>
    <row r="47" spans="1:14" x14ac:dyDescent="0.25">
      <c r="A47" s="2" t="s">
        <v>2</v>
      </c>
      <c r="B47">
        <v>4.8</v>
      </c>
      <c r="C47">
        <v>0</v>
      </c>
      <c r="D47">
        <v>0</v>
      </c>
      <c r="E47">
        <v>4.8</v>
      </c>
      <c r="F47">
        <f>(B47+C47)*(D47+E47)/4</f>
        <v>5.76</v>
      </c>
      <c r="G47" s="4">
        <f>(F47*$B$5)+G45+(B47+E47)*$B$7/2+G31</f>
        <v>231.00800000000001</v>
      </c>
      <c r="H47">
        <v>1.1000000000000001</v>
      </c>
      <c r="I47">
        <v>1</v>
      </c>
      <c r="J47" s="4">
        <f>G47*H47*I47</f>
        <v>254.10880000000003</v>
      </c>
      <c r="K47" s="4">
        <f>10*J47/$B$2</f>
        <v>453.76571428571435</v>
      </c>
      <c r="L47" s="5">
        <v>30</v>
      </c>
      <c r="M47" s="5">
        <f>K47/L47</f>
        <v>15.125523809523811</v>
      </c>
    </row>
    <row r="48" spans="1:14" x14ac:dyDescent="0.25">
      <c r="A48" s="2" t="s">
        <v>3</v>
      </c>
      <c r="B48">
        <v>4.8</v>
      </c>
      <c r="C48">
        <v>0</v>
      </c>
      <c r="D48">
        <v>4.8</v>
      </c>
      <c r="E48">
        <v>4.8</v>
      </c>
      <c r="F48">
        <f t="shared" ref="F48:F58" si="12">(B48+C48)*(D48+E48)/4</f>
        <v>11.52</v>
      </c>
      <c r="G48" s="4">
        <f>(F48*$B$5)+G45+(D48+E48)*$B$7/2+B48*$B$9/2+G32</f>
        <v>385.01599999999996</v>
      </c>
      <c r="H48">
        <v>1.1000000000000001</v>
      </c>
      <c r="I48">
        <v>1</v>
      </c>
      <c r="J48" s="4">
        <f t="shared" ref="J48:J58" si="13">G48*H48*I48</f>
        <v>423.51760000000002</v>
      </c>
      <c r="K48" s="4">
        <f t="shared" ref="K48:K58" si="14">10*J48/$B$2</f>
        <v>756.28142857142871</v>
      </c>
      <c r="L48" s="5">
        <v>30</v>
      </c>
      <c r="M48" s="5">
        <f t="shared" ref="M48:M51" si="15">K48/L48</f>
        <v>25.209380952380958</v>
      </c>
    </row>
    <row r="49" spans="1:14" x14ac:dyDescent="0.25">
      <c r="A49" s="2" t="s">
        <v>4</v>
      </c>
      <c r="B49">
        <v>4.8</v>
      </c>
      <c r="C49">
        <v>0</v>
      </c>
      <c r="D49">
        <v>4.8</v>
      </c>
      <c r="E49">
        <v>4.8</v>
      </c>
      <c r="F49">
        <f t="shared" si="12"/>
        <v>11.52</v>
      </c>
      <c r="G49" s="4">
        <f>(F49*$B$5)+G45+(D49+E49)*$B$7/2+B49*$B$9/2+G33</f>
        <v>385.01599999999996</v>
      </c>
      <c r="H49">
        <v>1.1000000000000001</v>
      </c>
      <c r="I49">
        <v>1</v>
      </c>
      <c r="J49" s="4">
        <f t="shared" si="13"/>
        <v>423.51760000000002</v>
      </c>
      <c r="K49" s="4">
        <f t="shared" si="14"/>
        <v>756.28142857142871</v>
      </c>
      <c r="L49" s="5">
        <v>30</v>
      </c>
      <c r="M49" s="5">
        <f t="shared" si="15"/>
        <v>25.209380952380958</v>
      </c>
    </row>
    <row r="50" spans="1:14" x14ac:dyDescent="0.25">
      <c r="A50" s="2" t="s">
        <v>5</v>
      </c>
      <c r="B50">
        <v>4.8</v>
      </c>
      <c r="C50">
        <v>0</v>
      </c>
      <c r="D50">
        <v>4.8</v>
      </c>
      <c r="E50">
        <v>0</v>
      </c>
      <c r="F50">
        <f t="shared" si="12"/>
        <v>5.76</v>
      </c>
      <c r="G50" s="4">
        <f>(F50*$B$5)+G45+(B50+D50)*$B$7/2+G34</f>
        <v>231.00800000000001</v>
      </c>
      <c r="H50">
        <v>1.1000000000000001</v>
      </c>
      <c r="I50">
        <v>1</v>
      </c>
      <c r="J50" s="4">
        <f t="shared" si="13"/>
        <v>254.10880000000003</v>
      </c>
      <c r="K50" s="4">
        <f t="shared" si="14"/>
        <v>453.76571428571435</v>
      </c>
      <c r="L50" s="5">
        <v>30</v>
      </c>
      <c r="M50" s="5">
        <f t="shared" si="15"/>
        <v>15.125523809523811</v>
      </c>
    </row>
    <row r="51" spans="1:14" x14ac:dyDescent="0.25">
      <c r="A51" s="2" t="s">
        <v>27</v>
      </c>
      <c r="B51">
        <v>4.8</v>
      </c>
      <c r="C51">
        <v>4.8</v>
      </c>
      <c r="D51">
        <v>0</v>
      </c>
      <c r="E51">
        <v>4.8</v>
      </c>
      <c r="F51">
        <f t="shared" si="12"/>
        <v>11.52</v>
      </c>
      <c r="G51" s="4">
        <f>(F51*$B$5)+G45+(B51+C51)*$B$7/2+E51*$B$9/2+G35</f>
        <v>385.01599999999996</v>
      </c>
      <c r="H51">
        <v>1.1000000000000001</v>
      </c>
      <c r="I51">
        <v>1</v>
      </c>
      <c r="J51" s="4">
        <f t="shared" si="13"/>
        <v>423.51760000000002</v>
      </c>
      <c r="K51" s="4">
        <f t="shared" si="14"/>
        <v>756.28142857142871</v>
      </c>
      <c r="L51" s="5">
        <v>30</v>
      </c>
      <c r="M51" s="5">
        <f t="shared" si="15"/>
        <v>25.209380952380958</v>
      </c>
    </row>
    <row r="52" spans="1:14" x14ac:dyDescent="0.25">
      <c r="A52" s="2" t="s">
        <v>28</v>
      </c>
      <c r="B52">
        <v>4.8</v>
      </c>
      <c r="C52">
        <v>4.8</v>
      </c>
      <c r="D52">
        <v>4.8</v>
      </c>
      <c r="E52">
        <v>4.8</v>
      </c>
      <c r="F52">
        <f t="shared" si="12"/>
        <v>23.04</v>
      </c>
      <c r="G52" s="4">
        <f>(F52*$B$5)+G45+(B52+E52+D52+C52)*$B$9/2+G36</f>
        <v>648.03199999999993</v>
      </c>
      <c r="H52">
        <v>1.1000000000000001</v>
      </c>
      <c r="I52">
        <v>1</v>
      </c>
      <c r="J52" s="4">
        <f t="shared" si="13"/>
        <v>712.83519999999999</v>
      </c>
      <c r="K52" s="4">
        <f>10*J52/$B$2</f>
        <v>1272.92</v>
      </c>
      <c r="L52" s="5">
        <f>(K52)^0.5</f>
        <v>35.678004428499079</v>
      </c>
      <c r="M52" s="5"/>
      <c r="N52">
        <v>30</v>
      </c>
    </row>
    <row r="53" spans="1:14" x14ac:dyDescent="0.25">
      <c r="A53" s="2" t="s">
        <v>29</v>
      </c>
      <c r="B53">
        <v>4.8</v>
      </c>
      <c r="C53">
        <v>4.8</v>
      </c>
      <c r="D53">
        <v>4.8</v>
      </c>
      <c r="E53">
        <v>4.8</v>
      </c>
      <c r="F53">
        <f t="shared" si="12"/>
        <v>23.04</v>
      </c>
      <c r="G53" s="4">
        <f>(F53*$B$5)+G45+(B53+E53+D53+C53)*$B$9/2+G37</f>
        <v>648.03199999999993</v>
      </c>
      <c r="H53">
        <v>1.1000000000000001</v>
      </c>
      <c r="I53">
        <v>1</v>
      </c>
      <c r="J53" s="4">
        <f t="shared" si="13"/>
        <v>712.83519999999999</v>
      </c>
      <c r="K53" s="4">
        <f t="shared" si="14"/>
        <v>1272.92</v>
      </c>
      <c r="L53" s="5">
        <f>(K53)^0.5</f>
        <v>35.678004428499079</v>
      </c>
      <c r="M53" s="5"/>
      <c r="N53" s="7">
        <v>40</v>
      </c>
    </row>
    <row r="54" spans="1:14" x14ac:dyDescent="0.25">
      <c r="A54" s="2" t="s">
        <v>30</v>
      </c>
      <c r="B54">
        <v>4.8</v>
      </c>
      <c r="C54">
        <v>4.8</v>
      </c>
      <c r="D54">
        <v>4.8</v>
      </c>
      <c r="E54">
        <v>0</v>
      </c>
      <c r="F54">
        <f t="shared" si="12"/>
        <v>11.52</v>
      </c>
      <c r="G54" s="4">
        <f>(F54*$B$5)+G45+(B54+C54)*$B$7/2+$B$9*D54/2+G38</f>
        <v>385.01599999999996</v>
      </c>
      <c r="H54">
        <v>1.1000000000000001</v>
      </c>
      <c r="I54">
        <v>1</v>
      </c>
      <c r="J54" s="4">
        <f t="shared" si="13"/>
        <v>423.51760000000002</v>
      </c>
      <c r="K54" s="4">
        <f>10*J54/$B$2</f>
        <v>756.28142857142871</v>
      </c>
      <c r="L54" s="5">
        <v>30</v>
      </c>
      <c r="M54" s="5">
        <f>K54/L54</f>
        <v>25.209380952380958</v>
      </c>
    </row>
    <row r="55" spans="1:14" x14ac:dyDescent="0.25">
      <c r="A55" s="2" t="s">
        <v>31</v>
      </c>
      <c r="B55">
        <v>5</v>
      </c>
      <c r="C55">
        <v>4.8</v>
      </c>
      <c r="D55">
        <v>0</v>
      </c>
      <c r="E55">
        <v>4.8</v>
      </c>
      <c r="F55">
        <f t="shared" si="12"/>
        <v>11.76</v>
      </c>
      <c r="G55" s="4">
        <f>(F55*$B$5)+G45+(B55+C55)*$B$7/2+$B$9*E55/2+G39</f>
        <v>391.80799999999999</v>
      </c>
      <c r="H55">
        <v>1.1000000000000001</v>
      </c>
      <c r="I55">
        <v>1</v>
      </c>
      <c r="J55" s="4">
        <f t="shared" si="13"/>
        <v>430.98880000000003</v>
      </c>
      <c r="K55" s="4">
        <f t="shared" si="14"/>
        <v>769.62285714285713</v>
      </c>
      <c r="L55" s="5">
        <v>30</v>
      </c>
      <c r="M55" s="5">
        <f t="shared" ref="M55" si="16">K55/L55</f>
        <v>25.654095238095238</v>
      </c>
    </row>
    <row r="56" spans="1:14" x14ac:dyDescent="0.25">
      <c r="A56" s="2" t="s">
        <v>32</v>
      </c>
      <c r="B56">
        <v>4.8</v>
      </c>
      <c r="C56">
        <v>4.8</v>
      </c>
      <c r="D56">
        <v>4.8</v>
      </c>
      <c r="E56">
        <v>4.8</v>
      </c>
      <c r="F56">
        <f t="shared" si="12"/>
        <v>23.04</v>
      </c>
      <c r="G56" s="4">
        <f>(F56*$B$5)+G45+(B56+E56+C56)*$B$9/2+D56*$B$7/2+G40</f>
        <v>657.03199999999993</v>
      </c>
      <c r="H56">
        <v>1.1000000000000001</v>
      </c>
      <c r="I56">
        <v>1</v>
      </c>
      <c r="J56" s="4">
        <f t="shared" si="13"/>
        <v>722.73519999999996</v>
      </c>
      <c r="K56" s="4">
        <f t="shared" si="14"/>
        <v>1290.5985714285714</v>
      </c>
      <c r="L56" s="6">
        <v>30</v>
      </c>
      <c r="M56" s="5">
        <f>K56/L56</f>
        <v>43.019952380952382</v>
      </c>
      <c r="N56" s="7">
        <v>50</v>
      </c>
    </row>
    <row r="57" spans="1:14" x14ac:dyDescent="0.25">
      <c r="A57" s="2" t="s">
        <v>33</v>
      </c>
      <c r="B57">
        <v>4.8</v>
      </c>
      <c r="C57">
        <v>4.8</v>
      </c>
      <c r="D57">
        <v>4.8</v>
      </c>
      <c r="E57">
        <v>4.8</v>
      </c>
      <c r="F57">
        <f t="shared" si="12"/>
        <v>23.04</v>
      </c>
      <c r="G57" s="4">
        <f>(F57*$B$5)+G45+(B57+E57+D57+C57)*$B$9/2+G41</f>
        <v>648.03199999999993</v>
      </c>
      <c r="H57">
        <v>1.1000000000000001</v>
      </c>
      <c r="I57">
        <v>1</v>
      </c>
      <c r="J57" s="4">
        <f t="shared" si="13"/>
        <v>712.83519999999999</v>
      </c>
      <c r="K57" s="4">
        <f t="shared" si="14"/>
        <v>1272.92</v>
      </c>
      <c r="L57" s="5">
        <f>(K57)^0.5</f>
        <v>35.678004428499079</v>
      </c>
      <c r="M57" s="5"/>
    </row>
    <row r="58" spans="1:14" x14ac:dyDescent="0.25">
      <c r="A58" s="2" t="s">
        <v>34</v>
      </c>
      <c r="B58">
        <v>4.8</v>
      </c>
      <c r="C58">
        <v>4.8</v>
      </c>
      <c r="D58">
        <v>4.8</v>
      </c>
      <c r="E58">
        <v>0</v>
      </c>
      <c r="F58">
        <f t="shared" si="12"/>
        <v>11.52</v>
      </c>
      <c r="G58" s="4">
        <f>(F58*$B$5)+G45+(B58+C58)*B39/2+$B$9*D58/2+G42</f>
        <v>385.01599999999996</v>
      </c>
      <c r="H58">
        <v>1.1000000000000001</v>
      </c>
      <c r="I58">
        <v>1</v>
      </c>
      <c r="J58" s="4">
        <f t="shared" si="13"/>
        <v>423.51760000000002</v>
      </c>
      <c r="K58" s="4">
        <f t="shared" si="14"/>
        <v>756.28142857142871</v>
      </c>
      <c r="L58" s="5">
        <v>30</v>
      </c>
      <c r="M58" s="5">
        <f t="shared" ref="M58" si="17">K58/L58</f>
        <v>25.209380952380958</v>
      </c>
    </row>
    <row r="60" spans="1:14" x14ac:dyDescent="0.25">
      <c r="B60" s="2" t="s">
        <v>21</v>
      </c>
      <c r="C60" s="2" t="s">
        <v>22</v>
      </c>
      <c r="D60" t="s">
        <v>23</v>
      </c>
      <c r="E60" s="2" t="s">
        <v>24</v>
      </c>
      <c r="F60" s="2" t="s">
        <v>25</v>
      </c>
      <c r="G60" s="2" t="s">
        <v>26</v>
      </c>
    </row>
    <row r="61" spans="1:14" x14ac:dyDescent="0.25">
      <c r="A61" s="2" t="s">
        <v>16</v>
      </c>
      <c r="B61">
        <v>0.3</v>
      </c>
      <c r="C61">
        <v>0.6</v>
      </c>
      <c r="D61">
        <f>B61*C61</f>
        <v>0.18</v>
      </c>
      <c r="E61">
        <f>25*D61</f>
        <v>4.5</v>
      </c>
      <c r="F61">
        <v>3.2</v>
      </c>
      <c r="G61">
        <f>E61*F61</f>
        <v>14.4</v>
      </c>
    </row>
    <row r="62" spans="1:14" x14ac:dyDescent="0.25">
      <c r="A62" s="2" t="s">
        <v>10</v>
      </c>
      <c r="B62" t="s">
        <v>6</v>
      </c>
      <c r="C62" s="1" t="s">
        <v>7</v>
      </c>
      <c r="D62" t="s">
        <v>8</v>
      </c>
      <c r="E62" s="1" t="s">
        <v>9</v>
      </c>
      <c r="F62" t="s">
        <v>1</v>
      </c>
      <c r="G62" s="1" t="s">
        <v>0</v>
      </c>
      <c r="H62" t="s">
        <v>14</v>
      </c>
      <c r="I62" s="1" t="s">
        <v>15</v>
      </c>
      <c r="J62" t="s">
        <v>35</v>
      </c>
      <c r="K62" s="1" t="s">
        <v>37</v>
      </c>
      <c r="L62" t="s">
        <v>36</v>
      </c>
      <c r="N62" t="s">
        <v>38</v>
      </c>
    </row>
    <row r="63" spans="1:14" x14ac:dyDescent="0.25">
      <c r="A63" s="2" t="s">
        <v>2</v>
      </c>
      <c r="B63">
        <v>4.8</v>
      </c>
      <c r="C63">
        <v>0</v>
      </c>
      <c r="D63">
        <v>0</v>
      </c>
      <c r="E63">
        <v>4.8</v>
      </c>
      <c r="F63">
        <f>(B63+C63)*(D63+E63)/4</f>
        <v>5.76</v>
      </c>
      <c r="G63" s="4">
        <f>(F63*$B$5)+G61+(B63+E63)*$B$7/2+G47</f>
        <v>311.74400000000003</v>
      </c>
      <c r="H63">
        <v>1.1000000000000001</v>
      </c>
      <c r="I63">
        <v>1</v>
      </c>
      <c r="J63" s="4">
        <f>G63*H63*I63</f>
        <v>342.91840000000008</v>
      </c>
      <c r="K63" s="4">
        <f>10*J63/$B$2</f>
        <v>612.35428571428588</v>
      </c>
      <c r="L63" s="5">
        <v>30</v>
      </c>
      <c r="M63" s="5">
        <f>K63/L63</f>
        <v>20.411809523809531</v>
      </c>
    </row>
    <row r="64" spans="1:14" x14ac:dyDescent="0.25">
      <c r="A64" s="2" t="s">
        <v>3</v>
      </c>
      <c r="B64">
        <v>4.8</v>
      </c>
      <c r="C64">
        <v>0</v>
      </c>
      <c r="D64">
        <v>4.8</v>
      </c>
      <c r="E64">
        <v>4.8</v>
      </c>
      <c r="F64">
        <f t="shared" ref="F64:F74" si="18">(B64+C64)*(D64+E64)/4</f>
        <v>11.52</v>
      </c>
      <c r="G64" s="4">
        <f>(F64*$B$5)+G61+(D64+E64)*$B$7/2+B64*$B$9/2+G48</f>
        <v>517.08799999999997</v>
      </c>
      <c r="H64">
        <v>1.1000000000000001</v>
      </c>
      <c r="I64">
        <v>1</v>
      </c>
      <c r="J64" s="4">
        <f t="shared" ref="J64:J74" si="19">G64*H64*I64</f>
        <v>568.79679999999996</v>
      </c>
      <c r="K64" s="4">
        <f t="shared" ref="K64:K74" si="20">10*J64/$B$2</f>
        <v>1015.7085714285714</v>
      </c>
      <c r="L64" s="5">
        <v>30</v>
      </c>
      <c r="M64" s="5">
        <f t="shared" ref="M64:M67" si="21">K64/L64</f>
        <v>33.856952380952379</v>
      </c>
    </row>
    <row r="65" spans="1:14" x14ac:dyDescent="0.25">
      <c r="A65" s="2" t="s">
        <v>4</v>
      </c>
      <c r="B65">
        <v>4.8</v>
      </c>
      <c r="C65">
        <v>0</v>
      </c>
      <c r="D65">
        <v>4.8</v>
      </c>
      <c r="E65">
        <v>4.8</v>
      </c>
      <c r="F65">
        <f t="shared" si="18"/>
        <v>11.52</v>
      </c>
      <c r="G65" s="4">
        <f>(F65*$B$5)+G61+(D65+E65)*$B$7/2+B65*$B$9/2+G49</f>
        <v>517.08799999999997</v>
      </c>
      <c r="H65">
        <v>1.1000000000000001</v>
      </c>
      <c r="I65">
        <v>1</v>
      </c>
      <c r="J65" s="4">
        <f t="shared" si="19"/>
        <v>568.79679999999996</v>
      </c>
      <c r="K65" s="4">
        <f t="shared" si="20"/>
        <v>1015.7085714285714</v>
      </c>
      <c r="L65" s="5">
        <v>30</v>
      </c>
      <c r="M65" s="5">
        <f t="shared" si="21"/>
        <v>33.856952380952379</v>
      </c>
    </row>
    <row r="66" spans="1:14" x14ac:dyDescent="0.25">
      <c r="A66" s="2" t="s">
        <v>5</v>
      </c>
      <c r="B66">
        <v>4.8</v>
      </c>
      <c r="C66">
        <v>0</v>
      </c>
      <c r="D66">
        <v>4.8</v>
      </c>
      <c r="E66">
        <v>0</v>
      </c>
      <c r="F66">
        <f t="shared" si="18"/>
        <v>5.76</v>
      </c>
      <c r="G66" s="4">
        <f>(F66*$B$5)+G61+(B66+D66)*$B$7/2+G50</f>
        <v>311.74400000000003</v>
      </c>
      <c r="H66">
        <v>1.1000000000000001</v>
      </c>
      <c r="I66">
        <v>1</v>
      </c>
      <c r="J66" s="4">
        <f t="shared" si="19"/>
        <v>342.91840000000008</v>
      </c>
      <c r="K66" s="4">
        <f t="shared" si="20"/>
        <v>612.35428571428588</v>
      </c>
      <c r="L66" s="5">
        <v>30</v>
      </c>
      <c r="M66" s="5">
        <f t="shared" si="21"/>
        <v>20.411809523809531</v>
      </c>
    </row>
    <row r="67" spans="1:14" x14ac:dyDescent="0.25">
      <c r="A67" s="2" t="s">
        <v>27</v>
      </c>
      <c r="B67">
        <v>4.8</v>
      </c>
      <c r="C67">
        <v>4.8</v>
      </c>
      <c r="D67">
        <v>0</v>
      </c>
      <c r="E67">
        <v>4.8</v>
      </c>
      <c r="F67">
        <f t="shared" si="18"/>
        <v>11.52</v>
      </c>
      <c r="G67" s="4">
        <f>(F67*$B$5)+G61+(B67+C67)*$B$7/2+E67*$B$9/2+G51</f>
        <v>517.08799999999997</v>
      </c>
      <c r="H67">
        <v>1.1000000000000001</v>
      </c>
      <c r="I67">
        <v>1</v>
      </c>
      <c r="J67" s="4">
        <f t="shared" si="19"/>
        <v>568.79679999999996</v>
      </c>
      <c r="K67" s="4">
        <f t="shared" si="20"/>
        <v>1015.7085714285714</v>
      </c>
      <c r="L67" s="5">
        <v>30</v>
      </c>
      <c r="M67" s="5">
        <f t="shared" si="21"/>
        <v>33.856952380952379</v>
      </c>
    </row>
    <row r="68" spans="1:14" x14ac:dyDescent="0.25">
      <c r="A68" s="2" t="s">
        <v>28</v>
      </c>
      <c r="B68">
        <v>4.8</v>
      </c>
      <c r="C68">
        <v>4.8</v>
      </c>
      <c r="D68">
        <v>4.8</v>
      </c>
      <c r="E68">
        <v>4.8</v>
      </c>
      <c r="F68">
        <f t="shared" si="18"/>
        <v>23.04</v>
      </c>
      <c r="G68" s="4">
        <f>(F68*$B$5)+G61+(B68+E68+D68+C68)*$B$9/2+G52</f>
        <v>867.77599999999995</v>
      </c>
      <c r="H68">
        <v>1.1000000000000001</v>
      </c>
      <c r="I68">
        <v>1</v>
      </c>
      <c r="J68" s="4">
        <f t="shared" si="19"/>
        <v>954.55360000000007</v>
      </c>
      <c r="K68" s="4">
        <f>10*J68/$B$2</f>
        <v>1704.5600000000002</v>
      </c>
      <c r="L68" s="5">
        <f>(K68)^0.5</f>
        <v>41.286317346065154</v>
      </c>
      <c r="M68" s="5"/>
      <c r="N68">
        <v>30</v>
      </c>
    </row>
    <row r="69" spans="1:14" x14ac:dyDescent="0.25">
      <c r="A69" s="2" t="s">
        <v>29</v>
      </c>
      <c r="B69">
        <v>4.8</v>
      </c>
      <c r="C69">
        <v>4.8</v>
      </c>
      <c r="D69">
        <v>4.8</v>
      </c>
      <c r="E69">
        <v>4.8</v>
      </c>
      <c r="F69">
        <f t="shared" si="18"/>
        <v>23.04</v>
      </c>
      <c r="G69" s="4">
        <f>(F69*$B$5)+G61+(B69+E69+D69+C69)*$B$9/2+G53</f>
        <v>867.77599999999995</v>
      </c>
      <c r="H69">
        <v>1.1000000000000001</v>
      </c>
      <c r="I69">
        <v>1</v>
      </c>
      <c r="J69" s="4">
        <f t="shared" si="19"/>
        <v>954.55360000000007</v>
      </c>
      <c r="K69" s="4">
        <f t="shared" si="20"/>
        <v>1704.5600000000002</v>
      </c>
      <c r="L69" s="5">
        <f>(K69)^0.5</f>
        <v>41.286317346065154</v>
      </c>
      <c r="M69" s="5"/>
      <c r="N69" s="7">
        <v>40</v>
      </c>
    </row>
    <row r="70" spans="1:14" x14ac:dyDescent="0.25">
      <c r="A70" s="2" t="s">
        <v>30</v>
      </c>
      <c r="B70">
        <v>4.8</v>
      </c>
      <c r="C70">
        <v>4.8</v>
      </c>
      <c r="D70">
        <v>4.8</v>
      </c>
      <c r="E70">
        <v>0</v>
      </c>
      <c r="F70">
        <f t="shared" si="18"/>
        <v>11.52</v>
      </c>
      <c r="G70" s="4">
        <f>(F70*$B$5)+G61+(B70+C70)*$B$7/2+$B$9*D70/2+G54</f>
        <v>517.08799999999997</v>
      </c>
      <c r="H70">
        <v>1.1000000000000001</v>
      </c>
      <c r="I70">
        <v>1</v>
      </c>
      <c r="J70" s="4">
        <f t="shared" si="19"/>
        <v>568.79679999999996</v>
      </c>
      <c r="K70" s="4">
        <f>10*J70/$B$2</f>
        <v>1015.7085714285714</v>
      </c>
      <c r="L70" s="5">
        <v>30</v>
      </c>
      <c r="M70" s="5">
        <f>K70/L70</f>
        <v>33.856952380952379</v>
      </c>
    </row>
    <row r="71" spans="1:14" x14ac:dyDescent="0.25">
      <c r="A71" s="2" t="s">
        <v>31</v>
      </c>
      <c r="B71">
        <v>5</v>
      </c>
      <c r="C71">
        <v>4.8</v>
      </c>
      <c r="D71">
        <v>0</v>
      </c>
      <c r="E71">
        <v>4.8</v>
      </c>
      <c r="F71">
        <f t="shared" si="18"/>
        <v>11.76</v>
      </c>
      <c r="G71" s="4">
        <f>(F71*$B$5)+G61+(B71+C71)*$B$7/2+$B$9*E71/2+G55</f>
        <v>526.14400000000001</v>
      </c>
      <c r="H71">
        <v>1.1000000000000001</v>
      </c>
      <c r="I71">
        <v>1</v>
      </c>
      <c r="J71" s="4">
        <f t="shared" si="19"/>
        <v>578.75840000000005</v>
      </c>
      <c r="K71" s="4">
        <f t="shared" si="20"/>
        <v>1033.497142857143</v>
      </c>
      <c r="L71" s="5">
        <v>30</v>
      </c>
      <c r="M71" s="5">
        <f t="shared" ref="M71" si="22">K71/L71</f>
        <v>34.449904761904769</v>
      </c>
    </row>
    <row r="72" spans="1:14" x14ac:dyDescent="0.25">
      <c r="A72" s="2" t="s">
        <v>32</v>
      </c>
      <c r="B72">
        <v>4.8</v>
      </c>
      <c r="C72">
        <v>4.8</v>
      </c>
      <c r="D72">
        <v>4.8</v>
      </c>
      <c r="E72">
        <v>4.8</v>
      </c>
      <c r="F72">
        <f t="shared" si="18"/>
        <v>23.04</v>
      </c>
      <c r="G72" s="4">
        <f>(F72*$B$5)+G61+(B72+E72+C72)*$B$9/2+D72*$B$7/2+G56</f>
        <v>879.77599999999995</v>
      </c>
      <c r="H72">
        <v>1.1000000000000001</v>
      </c>
      <c r="I72">
        <v>1.2</v>
      </c>
      <c r="J72" s="4">
        <f t="shared" si="19"/>
        <v>1161.30432</v>
      </c>
      <c r="K72" s="4">
        <f t="shared" si="20"/>
        <v>2073.7577142857144</v>
      </c>
      <c r="L72" s="6">
        <v>30</v>
      </c>
      <c r="M72" s="5">
        <f>K72/L72</f>
        <v>69.125257142857151</v>
      </c>
      <c r="N72" s="7">
        <v>60</v>
      </c>
    </row>
    <row r="73" spans="1:14" x14ac:dyDescent="0.25">
      <c r="A73" s="2" t="s">
        <v>33</v>
      </c>
      <c r="B73">
        <v>4.8</v>
      </c>
      <c r="C73">
        <v>4.8</v>
      </c>
      <c r="D73">
        <v>4.8</v>
      </c>
      <c r="E73">
        <v>4.8</v>
      </c>
      <c r="F73">
        <f t="shared" si="18"/>
        <v>23.04</v>
      </c>
      <c r="G73" s="4">
        <f>(F73*$B$5)+G61+(B73+E73+D73+C73)*$B$9/2+G57</f>
        <v>867.77599999999995</v>
      </c>
      <c r="H73">
        <v>1.1000000000000001</v>
      </c>
      <c r="I73">
        <v>1</v>
      </c>
      <c r="J73" s="4">
        <f t="shared" si="19"/>
        <v>954.55360000000007</v>
      </c>
      <c r="K73" s="4">
        <f t="shared" si="20"/>
        <v>1704.5600000000002</v>
      </c>
      <c r="L73" s="5">
        <f>(K73)^0.5</f>
        <v>41.286317346065154</v>
      </c>
      <c r="M73" s="5"/>
    </row>
    <row r="74" spans="1:14" x14ac:dyDescent="0.25">
      <c r="A74" s="2" t="s">
        <v>34</v>
      </c>
      <c r="B74">
        <v>4.8</v>
      </c>
      <c r="C74">
        <v>4.8</v>
      </c>
      <c r="D74">
        <v>4.8</v>
      </c>
      <c r="E74">
        <v>0</v>
      </c>
      <c r="F74">
        <f t="shared" si="18"/>
        <v>11.52</v>
      </c>
      <c r="G74" s="4">
        <f>(F74*$B$5)+G61+(B74+C74)*B55/2+$B$9*D74/2+G58</f>
        <v>517.08799999999997</v>
      </c>
      <c r="H74">
        <v>1.1000000000000001</v>
      </c>
      <c r="I74">
        <v>1</v>
      </c>
      <c r="J74" s="4">
        <f t="shared" si="19"/>
        <v>568.79679999999996</v>
      </c>
      <c r="K74" s="4">
        <f t="shared" si="20"/>
        <v>1015.7085714285714</v>
      </c>
      <c r="L74" s="5">
        <v>30</v>
      </c>
      <c r="M74" s="5">
        <f t="shared" ref="M74" si="23">K74/L74</f>
        <v>33.856952380952379</v>
      </c>
    </row>
    <row r="76" spans="1:14" x14ac:dyDescent="0.25">
      <c r="B76" s="2" t="s">
        <v>21</v>
      </c>
      <c r="C76" s="2" t="s">
        <v>22</v>
      </c>
      <c r="D76" t="s">
        <v>23</v>
      </c>
      <c r="E76" s="2" t="s">
        <v>24</v>
      </c>
      <c r="F76" s="2" t="s">
        <v>25</v>
      </c>
      <c r="G76" s="2" t="s">
        <v>26</v>
      </c>
    </row>
    <row r="77" spans="1:14" x14ac:dyDescent="0.25">
      <c r="A77" s="2" t="s">
        <v>16</v>
      </c>
      <c r="B77">
        <v>0.5</v>
      </c>
      <c r="C77">
        <v>0.5</v>
      </c>
      <c r="D77">
        <f>B77*C77</f>
        <v>0.25</v>
      </c>
      <c r="E77">
        <f>25*D77</f>
        <v>6.25</v>
      </c>
      <c r="F77">
        <v>3.2</v>
      </c>
      <c r="G77">
        <f>E77*F77</f>
        <v>20</v>
      </c>
    </row>
    <row r="78" spans="1:14" x14ac:dyDescent="0.25">
      <c r="A78" s="2" t="s">
        <v>10</v>
      </c>
      <c r="B78" t="s">
        <v>6</v>
      </c>
      <c r="C78" s="1" t="s">
        <v>7</v>
      </c>
      <c r="D78" t="s">
        <v>8</v>
      </c>
      <c r="E78" s="1" t="s">
        <v>9</v>
      </c>
      <c r="F78" t="s">
        <v>1</v>
      </c>
      <c r="G78" s="1" t="s">
        <v>0</v>
      </c>
      <c r="H78" t="s">
        <v>14</v>
      </c>
      <c r="I78" s="1" t="s">
        <v>15</v>
      </c>
      <c r="J78" t="s">
        <v>35</v>
      </c>
      <c r="K78" s="1" t="s">
        <v>37</v>
      </c>
      <c r="L78" t="s">
        <v>36</v>
      </c>
      <c r="N78" t="s">
        <v>38</v>
      </c>
    </row>
    <row r="79" spans="1:14" x14ac:dyDescent="0.25">
      <c r="A79" s="2" t="s">
        <v>2</v>
      </c>
      <c r="B79">
        <v>4.8</v>
      </c>
      <c r="C79">
        <v>0</v>
      </c>
      <c r="D79">
        <v>0</v>
      </c>
      <c r="E79">
        <v>4.8</v>
      </c>
      <c r="F79">
        <f>(B79+C79)*(D79+E79)/4</f>
        <v>5.76</v>
      </c>
      <c r="G79" s="4">
        <f>(F79*$B$5)+G77+(B79+E79)*$B$7/2+G63</f>
        <v>398.08000000000004</v>
      </c>
      <c r="H79">
        <v>1.1000000000000001</v>
      </c>
      <c r="I79">
        <v>1</v>
      </c>
      <c r="J79" s="4">
        <f>G79*H79*I79</f>
        <v>437.88800000000009</v>
      </c>
      <c r="K79" s="4">
        <f>10*J79/$B$2</f>
        <v>781.94285714285741</v>
      </c>
      <c r="L79" s="5">
        <v>30</v>
      </c>
      <c r="M79" s="5">
        <f>K79/L79</f>
        <v>26.064761904761912</v>
      </c>
    </row>
    <row r="80" spans="1:14" x14ac:dyDescent="0.25">
      <c r="A80" s="2" t="s">
        <v>3</v>
      </c>
      <c r="B80">
        <v>4.8</v>
      </c>
      <c r="C80">
        <v>0</v>
      </c>
      <c r="D80">
        <v>4.8</v>
      </c>
      <c r="E80">
        <v>4.8</v>
      </c>
      <c r="F80">
        <f t="shared" ref="F80:F90" si="24">(B80+C80)*(D80+E80)/4</f>
        <v>11.52</v>
      </c>
      <c r="G80" s="4">
        <f>(F80*$B$5)+G77+(D80+E80)*$B$7/2+B80*$B$9/2+G64</f>
        <v>654.76</v>
      </c>
      <c r="H80">
        <v>1.1000000000000001</v>
      </c>
      <c r="I80">
        <v>1</v>
      </c>
      <c r="J80" s="4">
        <f t="shared" ref="J80:J90" si="25">G80*H80*I80</f>
        <v>720.2360000000001</v>
      </c>
      <c r="K80" s="4">
        <f t="shared" ref="K80:K90" si="26">10*J80/$B$2</f>
        <v>1286.1357142857146</v>
      </c>
      <c r="L80" s="5">
        <v>30</v>
      </c>
      <c r="M80" s="5">
        <f t="shared" ref="M80:M83" si="27">K80/L80</f>
        <v>42.871190476190485</v>
      </c>
    </row>
    <row r="81" spans="1:14" x14ac:dyDescent="0.25">
      <c r="A81" s="2" t="s">
        <v>4</v>
      </c>
      <c r="B81">
        <v>4.8</v>
      </c>
      <c r="C81">
        <v>0</v>
      </c>
      <c r="D81">
        <v>4.8</v>
      </c>
      <c r="E81">
        <v>4.8</v>
      </c>
      <c r="F81">
        <f t="shared" si="24"/>
        <v>11.52</v>
      </c>
      <c r="G81" s="4">
        <f>(F81*$B$5)+G77+(D81+E81)*$B$7/2+B81*$B$9/2+G65</f>
        <v>654.76</v>
      </c>
      <c r="H81">
        <v>1.1000000000000001</v>
      </c>
      <c r="I81">
        <v>1</v>
      </c>
      <c r="J81" s="4">
        <f t="shared" si="25"/>
        <v>720.2360000000001</v>
      </c>
      <c r="K81" s="4">
        <f t="shared" si="26"/>
        <v>1286.1357142857146</v>
      </c>
      <c r="L81" s="5">
        <v>30</v>
      </c>
      <c r="M81" s="5">
        <f t="shared" si="27"/>
        <v>42.871190476190485</v>
      </c>
    </row>
    <row r="82" spans="1:14" x14ac:dyDescent="0.25">
      <c r="A82" s="2" t="s">
        <v>5</v>
      </c>
      <c r="B82">
        <v>4.8</v>
      </c>
      <c r="C82">
        <v>0</v>
      </c>
      <c r="D82">
        <v>4.8</v>
      </c>
      <c r="E82">
        <v>0</v>
      </c>
      <c r="F82">
        <f t="shared" si="24"/>
        <v>5.76</v>
      </c>
      <c r="G82" s="4">
        <f>(F82*$B$5)+G77+(B82+D82)*$B$7/2+G66</f>
        <v>398.08000000000004</v>
      </c>
      <c r="H82">
        <v>1.1000000000000001</v>
      </c>
      <c r="I82">
        <v>1</v>
      </c>
      <c r="J82" s="4">
        <f t="shared" si="25"/>
        <v>437.88800000000009</v>
      </c>
      <c r="K82" s="4">
        <f t="shared" si="26"/>
        <v>781.94285714285741</v>
      </c>
      <c r="L82" s="5">
        <v>30</v>
      </c>
      <c r="M82" s="5">
        <f t="shared" si="27"/>
        <v>26.064761904761912</v>
      </c>
    </row>
    <row r="83" spans="1:14" x14ac:dyDescent="0.25">
      <c r="A83" s="2" t="s">
        <v>27</v>
      </c>
      <c r="B83">
        <v>4.8</v>
      </c>
      <c r="C83">
        <v>4.8</v>
      </c>
      <c r="D83">
        <v>0</v>
      </c>
      <c r="E83">
        <v>4.8</v>
      </c>
      <c r="F83">
        <f t="shared" si="24"/>
        <v>11.52</v>
      </c>
      <c r="G83" s="4">
        <f>(F83*$B$5)+G77+(B83+C83)*$B$7/2+E83*$B$9/2+G67</f>
        <v>654.76</v>
      </c>
      <c r="H83">
        <v>1.1000000000000001</v>
      </c>
      <c r="I83">
        <v>1</v>
      </c>
      <c r="J83" s="4">
        <f t="shared" si="25"/>
        <v>720.2360000000001</v>
      </c>
      <c r="K83" s="4">
        <f t="shared" si="26"/>
        <v>1286.1357142857146</v>
      </c>
      <c r="L83" s="5">
        <v>30</v>
      </c>
      <c r="M83" s="5">
        <f t="shared" si="27"/>
        <v>42.871190476190485</v>
      </c>
    </row>
    <row r="84" spans="1:14" x14ac:dyDescent="0.25">
      <c r="A84" s="2" t="s">
        <v>28</v>
      </c>
      <c r="B84">
        <v>4.8</v>
      </c>
      <c r="C84">
        <v>4.8</v>
      </c>
      <c r="D84">
        <v>4.8</v>
      </c>
      <c r="E84">
        <v>4.8</v>
      </c>
      <c r="F84">
        <f t="shared" si="24"/>
        <v>23.04</v>
      </c>
      <c r="G84" s="4">
        <f>(F84*$B$5)+G77+(B84+E84+D84+C84)*$B$9/2+G68</f>
        <v>1093.1199999999999</v>
      </c>
      <c r="H84">
        <v>1.1000000000000001</v>
      </c>
      <c r="I84">
        <v>1</v>
      </c>
      <c r="J84" s="4">
        <f t="shared" si="25"/>
        <v>1202.432</v>
      </c>
      <c r="K84" s="4">
        <f>10*J84/$B$2</f>
        <v>2147.2000000000003</v>
      </c>
      <c r="L84" s="5">
        <f>(K84)^0.5</f>
        <v>46.337889464238664</v>
      </c>
      <c r="M84" s="5"/>
      <c r="N84">
        <v>30</v>
      </c>
    </row>
    <row r="85" spans="1:14" x14ac:dyDescent="0.25">
      <c r="A85" s="2" t="s">
        <v>29</v>
      </c>
      <c r="B85">
        <v>4.8</v>
      </c>
      <c r="C85">
        <v>4.8</v>
      </c>
      <c r="D85">
        <v>4.8</v>
      </c>
      <c r="E85">
        <v>4.8</v>
      </c>
      <c r="F85">
        <f t="shared" si="24"/>
        <v>23.04</v>
      </c>
      <c r="G85" s="4">
        <f>(F85*$B$5)+G77+(B85+E85+D85+C85)*$B$9/2+G69</f>
        <v>1093.1199999999999</v>
      </c>
      <c r="H85">
        <v>1.1000000000000001</v>
      </c>
      <c r="I85">
        <v>1</v>
      </c>
      <c r="J85" s="4">
        <f t="shared" si="25"/>
        <v>1202.432</v>
      </c>
      <c r="K85" s="4">
        <f t="shared" si="26"/>
        <v>2147.2000000000003</v>
      </c>
      <c r="L85" s="5">
        <f>(K85)^0.5</f>
        <v>46.337889464238664</v>
      </c>
      <c r="M85" s="5"/>
      <c r="N85" s="7">
        <v>50</v>
      </c>
    </row>
    <row r="86" spans="1:14" x14ac:dyDescent="0.25">
      <c r="A86" s="2" t="s">
        <v>30</v>
      </c>
      <c r="B86">
        <v>4.8</v>
      </c>
      <c r="C86">
        <v>4.8</v>
      </c>
      <c r="D86">
        <v>4.8</v>
      </c>
      <c r="E86">
        <v>0</v>
      </c>
      <c r="F86">
        <f t="shared" si="24"/>
        <v>11.52</v>
      </c>
      <c r="G86" s="4">
        <f>(F86*$B$5)+G77+(B86+C86)*$B$7/2+$B$9*D86/2+G70</f>
        <v>654.76</v>
      </c>
      <c r="H86">
        <v>1.1000000000000001</v>
      </c>
      <c r="I86">
        <v>1</v>
      </c>
      <c r="J86" s="4">
        <f t="shared" si="25"/>
        <v>720.2360000000001</v>
      </c>
      <c r="K86" s="4">
        <f>10*J86/$B$2</f>
        <v>1286.1357142857146</v>
      </c>
      <c r="L86" s="5">
        <v>30</v>
      </c>
      <c r="M86" s="5">
        <f>K86/L86</f>
        <v>42.871190476190485</v>
      </c>
    </row>
    <row r="87" spans="1:14" x14ac:dyDescent="0.25">
      <c r="A87" s="2" t="s">
        <v>31</v>
      </c>
      <c r="B87">
        <v>5</v>
      </c>
      <c r="C87">
        <v>4.8</v>
      </c>
      <c r="D87">
        <v>0</v>
      </c>
      <c r="E87">
        <v>4.8</v>
      </c>
      <c r="F87">
        <f t="shared" si="24"/>
        <v>11.76</v>
      </c>
      <c r="G87" s="4">
        <f>(F87*$B$5)+G77+(B87+C87)*$B$7/2+$B$9*E87/2+G71</f>
        <v>666.07999999999993</v>
      </c>
      <c r="H87">
        <v>1.1000000000000001</v>
      </c>
      <c r="I87">
        <v>1</v>
      </c>
      <c r="J87" s="4">
        <f t="shared" si="25"/>
        <v>732.68799999999999</v>
      </c>
      <c r="K87" s="4">
        <f t="shared" si="26"/>
        <v>1308.3714285714286</v>
      </c>
      <c r="L87" s="5">
        <v>30</v>
      </c>
      <c r="M87" s="5">
        <f t="shared" ref="M87" si="28">K87/L87</f>
        <v>43.612380952380953</v>
      </c>
    </row>
    <row r="88" spans="1:14" x14ac:dyDescent="0.25">
      <c r="A88" s="2" t="s">
        <v>32</v>
      </c>
      <c r="B88">
        <v>4.8</v>
      </c>
      <c r="C88">
        <v>4.8</v>
      </c>
      <c r="D88">
        <v>4.8</v>
      </c>
      <c r="E88">
        <v>4.8</v>
      </c>
      <c r="F88">
        <f t="shared" si="24"/>
        <v>23.04</v>
      </c>
      <c r="G88" s="4">
        <f>(F88*$B$5)+G77+(B88+E88+C88)*$B$9/2+D88*$B$7/2+G72</f>
        <v>1108.1199999999999</v>
      </c>
      <c r="H88">
        <v>1.1000000000000001</v>
      </c>
      <c r="I88">
        <v>1</v>
      </c>
      <c r="J88" s="4">
        <f t="shared" si="25"/>
        <v>1218.932</v>
      </c>
      <c r="K88" s="4">
        <f t="shared" si="26"/>
        <v>2176.6642857142856</v>
      </c>
      <c r="L88" s="6">
        <v>30</v>
      </c>
      <c r="M88" s="5">
        <f>K88/L88</f>
        <v>72.555476190476185</v>
      </c>
      <c r="N88" s="7">
        <v>70</v>
      </c>
    </row>
    <row r="89" spans="1:14" x14ac:dyDescent="0.25">
      <c r="A89" s="2" t="s">
        <v>33</v>
      </c>
      <c r="B89">
        <v>4.8</v>
      </c>
      <c r="C89">
        <v>4.8</v>
      </c>
      <c r="D89">
        <v>4.8</v>
      </c>
      <c r="E89">
        <v>4.8</v>
      </c>
      <c r="F89">
        <f t="shared" si="24"/>
        <v>23.04</v>
      </c>
      <c r="G89" s="4">
        <f>(F89*$B$5)+G77+(B89+E89+D89+C89)*$B$9/2+G73</f>
        <v>1093.1199999999999</v>
      </c>
      <c r="H89">
        <v>1.1000000000000001</v>
      </c>
      <c r="I89">
        <v>1</v>
      </c>
      <c r="J89" s="4">
        <f t="shared" si="25"/>
        <v>1202.432</v>
      </c>
      <c r="K89" s="4">
        <f t="shared" si="26"/>
        <v>2147.2000000000003</v>
      </c>
      <c r="L89" s="5">
        <f>(K89)^0.5</f>
        <v>46.337889464238664</v>
      </c>
      <c r="M89" s="5"/>
    </row>
    <row r="90" spans="1:14" x14ac:dyDescent="0.25">
      <c r="A90" s="2" t="s">
        <v>34</v>
      </c>
      <c r="B90">
        <v>4.8</v>
      </c>
      <c r="C90">
        <v>4.8</v>
      </c>
      <c r="D90">
        <v>4.8</v>
      </c>
      <c r="E90">
        <v>0</v>
      </c>
      <c r="F90">
        <f t="shared" si="24"/>
        <v>11.52</v>
      </c>
      <c r="G90" s="4">
        <f>(F90*$B$5)+G77+(B90+C90)*B71/2+$B$9*D90/2+G74</f>
        <v>654.76</v>
      </c>
      <c r="H90">
        <v>1.1000000000000001</v>
      </c>
      <c r="I90">
        <v>1</v>
      </c>
      <c r="J90" s="4">
        <f t="shared" si="25"/>
        <v>720.2360000000001</v>
      </c>
      <c r="K90" s="4">
        <f t="shared" si="26"/>
        <v>1286.1357142857146</v>
      </c>
      <c r="L90" s="5">
        <v>30</v>
      </c>
      <c r="M90" s="5">
        <f t="shared" ref="M90" si="29">K90/L90</f>
        <v>42.871190476190485</v>
      </c>
    </row>
    <row r="92" spans="1:14" x14ac:dyDescent="0.25">
      <c r="B92" s="2" t="s">
        <v>21</v>
      </c>
      <c r="C92" s="2" t="s">
        <v>22</v>
      </c>
      <c r="D92" t="s">
        <v>23</v>
      </c>
      <c r="E92" s="2" t="s">
        <v>24</v>
      </c>
      <c r="F92" s="2" t="s">
        <v>25</v>
      </c>
      <c r="G92" s="2" t="s">
        <v>26</v>
      </c>
    </row>
    <row r="93" spans="1:14" x14ac:dyDescent="0.25">
      <c r="A93" s="2" t="s">
        <v>16</v>
      </c>
      <c r="B93">
        <v>0.5</v>
      </c>
      <c r="C93">
        <v>0.5</v>
      </c>
      <c r="D93">
        <f>B93*C93</f>
        <v>0.25</v>
      </c>
      <c r="E93">
        <f>25*D93</f>
        <v>6.25</v>
      </c>
      <c r="F93">
        <v>3.2</v>
      </c>
      <c r="G93">
        <f>E93*F93</f>
        <v>20</v>
      </c>
    </row>
    <row r="94" spans="1:14" x14ac:dyDescent="0.25">
      <c r="A94" s="2" t="s">
        <v>10</v>
      </c>
      <c r="B94" t="s">
        <v>6</v>
      </c>
      <c r="C94" s="1" t="s">
        <v>7</v>
      </c>
      <c r="D94" t="s">
        <v>8</v>
      </c>
      <c r="E94" s="1" t="s">
        <v>9</v>
      </c>
      <c r="F94" t="s">
        <v>1</v>
      </c>
      <c r="G94" s="1" t="s">
        <v>0</v>
      </c>
      <c r="H94" t="s">
        <v>14</v>
      </c>
      <c r="I94" s="1" t="s">
        <v>15</v>
      </c>
      <c r="J94" t="s">
        <v>35</v>
      </c>
      <c r="K94" s="1" t="s">
        <v>37</v>
      </c>
      <c r="L94" t="s">
        <v>36</v>
      </c>
      <c r="N94" t="s">
        <v>38</v>
      </c>
    </row>
    <row r="95" spans="1:14" x14ac:dyDescent="0.25">
      <c r="A95" s="2" t="s">
        <v>2</v>
      </c>
      <c r="B95">
        <v>4.8</v>
      </c>
      <c r="C95">
        <v>0</v>
      </c>
      <c r="D95">
        <v>0</v>
      </c>
      <c r="E95">
        <v>4.8</v>
      </c>
      <c r="F95">
        <f>(B95+C95)*(D95+E95)/4</f>
        <v>5.76</v>
      </c>
      <c r="G95" s="4">
        <f>(F95*$B$5)+G93+(B95+E95)*$B$7/2+G79</f>
        <v>484.41600000000005</v>
      </c>
      <c r="H95">
        <v>1.1000000000000001</v>
      </c>
      <c r="I95">
        <v>1</v>
      </c>
      <c r="J95" s="4">
        <f>G95*H95*I95</f>
        <v>532.85760000000005</v>
      </c>
      <c r="K95" s="4">
        <f>10*J95/$B$2</f>
        <v>951.53142857142882</v>
      </c>
      <c r="L95" s="5">
        <v>30</v>
      </c>
      <c r="M95" s="5">
        <f>K95/L95</f>
        <v>31.717714285714294</v>
      </c>
    </row>
    <row r="96" spans="1:14" x14ac:dyDescent="0.25">
      <c r="A96" s="2" t="s">
        <v>3</v>
      </c>
      <c r="B96">
        <v>4.8</v>
      </c>
      <c r="C96">
        <v>0</v>
      </c>
      <c r="D96">
        <v>4.8</v>
      </c>
      <c r="E96">
        <v>4.8</v>
      </c>
      <c r="F96">
        <f t="shared" ref="F96:F106" si="30">(B96+C96)*(D96+E96)/4</f>
        <v>11.52</v>
      </c>
      <c r="G96" s="4">
        <f>(F96*$B$5)+G93+(D96+E96)*$B$7/2+B96*$B$9/2+G80</f>
        <v>792.43200000000002</v>
      </c>
      <c r="H96">
        <v>1.1000000000000001</v>
      </c>
      <c r="I96">
        <v>1</v>
      </c>
      <c r="J96" s="4">
        <f t="shared" ref="J96:J106" si="31">G96*H96*I96</f>
        <v>871.67520000000013</v>
      </c>
      <c r="K96" s="4">
        <f t="shared" ref="K96:K106" si="32">10*J96/$B$2</f>
        <v>1556.5628571428574</v>
      </c>
      <c r="L96" s="5">
        <v>30</v>
      </c>
      <c r="M96" s="5">
        <f t="shared" ref="M96:M99" si="33">K96/L96</f>
        <v>51.885428571428584</v>
      </c>
    </row>
    <row r="97" spans="1:14" x14ac:dyDescent="0.25">
      <c r="A97" s="2" t="s">
        <v>4</v>
      </c>
      <c r="B97">
        <v>4.8</v>
      </c>
      <c r="C97">
        <v>0</v>
      </c>
      <c r="D97">
        <v>4.8</v>
      </c>
      <c r="E97">
        <v>4.8</v>
      </c>
      <c r="F97">
        <f t="shared" si="30"/>
        <v>11.52</v>
      </c>
      <c r="G97" s="4">
        <f>(F97*$B$5)+G93+(D97+E97)*$B$7/2+B97*$B$9/2+G81</f>
        <v>792.43200000000002</v>
      </c>
      <c r="H97">
        <v>1.1000000000000001</v>
      </c>
      <c r="I97">
        <v>1</v>
      </c>
      <c r="J97" s="4">
        <f t="shared" si="31"/>
        <v>871.67520000000013</v>
      </c>
      <c r="K97" s="4">
        <f t="shared" si="32"/>
        <v>1556.5628571428574</v>
      </c>
      <c r="L97" s="5">
        <v>30</v>
      </c>
      <c r="M97" s="5">
        <f t="shared" si="33"/>
        <v>51.885428571428584</v>
      </c>
    </row>
    <row r="98" spans="1:14" x14ac:dyDescent="0.25">
      <c r="A98" s="2" t="s">
        <v>5</v>
      </c>
      <c r="B98">
        <v>4.8</v>
      </c>
      <c r="C98">
        <v>0</v>
      </c>
      <c r="D98">
        <v>4.8</v>
      </c>
      <c r="E98">
        <v>0</v>
      </c>
      <c r="F98">
        <f t="shared" si="30"/>
        <v>5.76</v>
      </c>
      <c r="G98" s="4">
        <f>(F98*$B$5)+G93+(B98+D98)*$B$7/2+G82</f>
        <v>484.41600000000005</v>
      </c>
      <c r="H98">
        <v>1.1000000000000001</v>
      </c>
      <c r="I98">
        <v>1</v>
      </c>
      <c r="J98" s="4">
        <f t="shared" si="31"/>
        <v>532.85760000000005</v>
      </c>
      <c r="K98" s="4">
        <f t="shared" si="32"/>
        <v>951.53142857142882</v>
      </c>
      <c r="L98" s="5">
        <v>30</v>
      </c>
      <c r="M98" s="5">
        <f t="shared" si="33"/>
        <v>31.717714285714294</v>
      </c>
    </row>
    <row r="99" spans="1:14" x14ac:dyDescent="0.25">
      <c r="A99" s="2" t="s">
        <v>27</v>
      </c>
      <c r="B99">
        <v>4.8</v>
      </c>
      <c r="C99">
        <v>4.8</v>
      </c>
      <c r="D99">
        <v>0</v>
      </c>
      <c r="E99">
        <v>4.8</v>
      </c>
      <c r="F99">
        <f t="shared" si="30"/>
        <v>11.52</v>
      </c>
      <c r="G99" s="4">
        <f>(F99*$B$5)+G93+(B99+C99)*$B$7/2+E99*$B$9/2+G83</f>
        <v>792.43200000000002</v>
      </c>
      <c r="H99">
        <v>1.1000000000000001</v>
      </c>
      <c r="I99">
        <v>1</v>
      </c>
      <c r="J99" s="4">
        <f t="shared" si="31"/>
        <v>871.67520000000013</v>
      </c>
      <c r="K99" s="4">
        <f t="shared" si="32"/>
        <v>1556.5628571428574</v>
      </c>
      <c r="L99" s="5">
        <v>30</v>
      </c>
      <c r="M99" s="5">
        <f t="shared" si="33"/>
        <v>51.885428571428584</v>
      </c>
    </row>
    <row r="100" spans="1:14" x14ac:dyDescent="0.25">
      <c r="A100" s="2" t="s">
        <v>28</v>
      </c>
      <c r="B100">
        <v>4.8</v>
      </c>
      <c r="C100">
        <v>4.8</v>
      </c>
      <c r="D100">
        <v>4.8</v>
      </c>
      <c r="E100">
        <v>4.8</v>
      </c>
      <c r="F100">
        <f t="shared" si="30"/>
        <v>23.04</v>
      </c>
      <c r="G100" s="4">
        <f>(F100*$B$5)+G93+(B100+E100+D100+C100)*$B$9/2+G84</f>
        <v>1318.4639999999999</v>
      </c>
      <c r="H100">
        <v>1.1000000000000001</v>
      </c>
      <c r="I100">
        <v>1</v>
      </c>
      <c r="J100" s="4">
        <f t="shared" si="31"/>
        <v>1450.3104000000001</v>
      </c>
      <c r="K100" s="4">
        <f>10*J100/$B$2</f>
        <v>2589.8400000000006</v>
      </c>
      <c r="L100" s="5">
        <f>(K100)^0.5</f>
        <v>50.890470620736068</v>
      </c>
      <c r="M100" s="5"/>
      <c r="N100">
        <v>30</v>
      </c>
    </row>
    <row r="101" spans="1:14" x14ac:dyDescent="0.25">
      <c r="A101" s="2" t="s">
        <v>29</v>
      </c>
      <c r="B101">
        <v>4.8</v>
      </c>
      <c r="C101">
        <v>4.8</v>
      </c>
      <c r="D101">
        <v>4.8</v>
      </c>
      <c r="E101">
        <v>4.8</v>
      </c>
      <c r="F101">
        <f t="shared" si="30"/>
        <v>23.04</v>
      </c>
      <c r="G101" s="4">
        <f>(F101*$B$5)+G93+(B101+E101+D101+C101)*$B$9/2+G85</f>
        <v>1318.4639999999999</v>
      </c>
      <c r="H101">
        <v>1.1000000000000001</v>
      </c>
      <c r="I101">
        <v>1</v>
      </c>
      <c r="J101" s="4">
        <f t="shared" si="31"/>
        <v>1450.3104000000001</v>
      </c>
      <c r="K101" s="4">
        <f t="shared" si="32"/>
        <v>2589.8400000000006</v>
      </c>
      <c r="L101" s="5">
        <f>(K101)^0.5</f>
        <v>50.890470620736068</v>
      </c>
      <c r="M101" s="5"/>
      <c r="N101" s="7">
        <v>50</v>
      </c>
    </row>
    <row r="102" spans="1:14" x14ac:dyDescent="0.25">
      <c r="A102" s="2" t="s">
        <v>30</v>
      </c>
      <c r="B102">
        <v>4.8</v>
      </c>
      <c r="C102">
        <v>4.8</v>
      </c>
      <c r="D102">
        <v>4.8</v>
      </c>
      <c r="E102">
        <v>0</v>
      </c>
      <c r="F102">
        <f t="shared" si="30"/>
        <v>11.52</v>
      </c>
      <c r="G102" s="4">
        <f>(F102*$B$5)+G93+(B102+C102)*$B$7/2+$B$9*D102/2+G86</f>
        <v>792.43200000000002</v>
      </c>
      <c r="H102">
        <v>1.1000000000000001</v>
      </c>
      <c r="I102">
        <v>1</v>
      </c>
      <c r="J102" s="4">
        <f t="shared" si="31"/>
        <v>871.67520000000013</v>
      </c>
      <c r="K102" s="4">
        <f>10*J102/$B$2</f>
        <v>1556.5628571428574</v>
      </c>
      <c r="L102" s="5">
        <v>30</v>
      </c>
      <c r="M102" s="5">
        <f>K102/L102</f>
        <v>51.885428571428584</v>
      </c>
    </row>
    <row r="103" spans="1:14" x14ac:dyDescent="0.25">
      <c r="A103" s="2" t="s">
        <v>31</v>
      </c>
      <c r="B103">
        <v>5</v>
      </c>
      <c r="C103">
        <v>4.8</v>
      </c>
      <c r="D103">
        <v>0</v>
      </c>
      <c r="E103">
        <v>4.8</v>
      </c>
      <c r="F103">
        <f t="shared" si="30"/>
        <v>11.76</v>
      </c>
      <c r="G103" s="4">
        <f>(F103*$B$5)+G93+(B103+C103)*$B$7/2+$B$9*E103/2+G87</f>
        <v>806.01599999999985</v>
      </c>
      <c r="H103">
        <v>1.1000000000000001</v>
      </c>
      <c r="I103">
        <v>1</v>
      </c>
      <c r="J103" s="4">
        <f t="shared" si="31"/>
        <v>886.61759999999992</v>
      </c>
      <c r="K103" s="4">
        <f t="shared" si="32"/>
        <v>1583.2457142857143</v>
      </c>
      <c r="L103" s="5">
        <v>30</v>
      </c>
      <c r="M103" s="5">
        <f t="shared" ref="M103" si="34">K103/L103</f>
        <v>52.774857142857144</v>
      </c>
    </row>
    <row r="104" spans="1:14" x14ac:dyDescent="0.25">
      <c r="A104" s="2" t="s">
        <v>32</v>
      </c>
      <c r="B104">
        <v>4.8</v>
      </c>
      <c r="C104">
        <v>4.8</v>
      </c>
      <c r="D104">
        <v>4.8</v>
      </c>
      <c r="E104">
        <v>4.8</v>
      </c>
      <c r="F104">
        <f t="shared" si="30"/>
        <v>23.04</v>
      </c>
      <c r="G104" s="4">
        <f>(F104*$B$5)+G93+(B104+E104+C104)*$B$9/2+D104*$B$7/2+G88</f>
        <v>1336.4639999999999</v>
      </c>
      <c r="H104">
        <v>1.1000000000000001</v>
      </c>
      <c r="I104">
        <v>1</v>
      </c>
      <c r="J104" s="4">
        <f t="shared" si="31"/>
        <v>1470.1104</v>
      </c>
      <c r="K104" s="4">
        <f t="shared" si="32"/>
        <v>2625.1971428571428</v>
      </c>
      <c r="L104" s="6">
        <v>30</v>
      </c>
      <c r="M104" s="5">
        <f>K104/L104</f>
        <v>87.506571428571434</v>
      </c>
      <c r="N104" s="7">
        <v>80</v>
      </c>
    </row>
    <row r="105" spans="1:14" x14ac:dyDescent="0.25">
      <c r="A105" s="2" t="s">
        <v>33</v>
      </c>
      <c r="B105">
        <v>4.8</v>
      </c>
      <c r="C105">
        <v>4.8</v>
      </c>
      <c r="D105">
        <v>4.8</v>
      </c>
      <c r="E105">
        <v>4.8</v>
      </c>
      <c r="F105">
        <f t="shared" si="30"/>
        <v>23.04</v>
      </c>
      <c r="G105" s="4">
        <f>(F105*$B$5)+G93+(B105+E105+D105+C105)*$B$9/2+G89</f>
        <v>1318.4639999999999</v>
      </c>
      <c r="H105">
        <v>1.1000000000000001</v>
      </c>
      <c r="I105">
        <v>1</v>
      </c>
      <c r="J105" s="4">
        <f t="shared" si="31"/>
        <v>1450.3104000000001</v>
      </c>
      <c r="K105" s="4">
        <f t="shared" si="32"/>
        <v>2589.8400000000006</v>
      </c>
      <c r="L105" s="5">
        <f>(K105)^0.5</f>
        <v>50.890470620736068</v>
      </c>
      <c r="M105" s="5"/>
    </row>
    <row r="106" spans="1:14" x14ac:dyDescent="0.25">
      <c r="A106" s="2" t="s">
        <v>34</v>
      </c>
      <c r="B106">
        <v>4.8</v>
      </c>
      <c r="C106">
        <v>4.8</v>
      </c>
      <c r="D106">
        <v>4.8</v>
      </c>
      <c r="E106">
        <v>0</v>
      </c>
      <c r="F106">
        <f t="shared" si="30"/>
        <v>11.52</v>
      </c>
      <c r="G106" s="4">
        <f>(F106*$B$5)+G93+(B106+C106)*B87/2+$B$9*D106/2+G90</f>
        <v>792.43200000000002</v>
      </c>
      <c r="H106">
        <v>1.1000000000000001</v>
      </c>
      <c r="I106">
        <v>1</v>
      </c>
      <c r="J106" s="4">
        <f t="shared" si="31"/>
        <v>871.67520000000013</v>
      </c>
      <c r="K106" s="4">
        <f t="shared" si="32"/>
        <v>1556.5628571428574</v>
      </c>
      <c r="L106" s="5">
        <v>30</v>
      </c>
      <c r="M106" s="5">
        <f t="shared" ref="M106" si="35">K106/L106</f>
        <v>51.885428571428584</v>
      </c>
    </row>
  </sheetData>
  <mergeCells count="4">
    <mergeCell ref="A4:B4"/>
    <mergeCell ref="A6:C6"/>
    <mergeCell ref="A8:C8"/>
    <mergeCell ref="A10:C10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2018-04-08T08:54:41Z</cp:lastPrinted>
  <dcterms:created xsi:type="dcterms:W3CDTF">2017-08-25T19:36:35Z</dcterms:created>
  <dcterms:modified xsi:type="dcterms:W3CDTF">2018-04-08T08:55:34Z</dcterms:modified>
</cp:coreProperties>
</file>